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water-my.sharepoint.com/personal/alan_sleeper_amwater_com/Documents/American Water - Personal Network Drive/Value Committee/Asset Planning Calculation Spreadsheets/"/>
    </mc:Choice>
  </mc:AlternateContent>
  <xr:revisionPtr revIDLastSave="203" documentId="8_{3B7CF8FD-D14B-41C5-9471-38D5B37FE306}" xr6:coauthVersionLast="47" xr6:coauthVersionMax="47" xr10:uidLastSave="{8ADC61F9-52CC-44D9-AE3C-8447CE3EAF23}"/>
  <bookViews>
    <workbookView xWindow="-28920" yWindow="-120" windowWidth="29040" windowHeight="15720" tabRatio="679" activeTab="1" xr2:uid="{5C52AC92-276D-4A87-8341-F0A8FED78361}"/>
  </bookViews>
  <sheets>
    <sheet name="Cover Sheet" sheetId="8" r:id="rId1"/>
    <sheet name="Summary" sheetId="6" r:id="rId2"/>
    <sheet name="Water Residential " sheetId="4" r:id="rId3"/>
    <sheet name="Water Non Residential " sheetId="10" r:id="rId4"/>
    <sheet name="Sewer Residential" sheetId="5" r:id="rId5"/>
    <sheet name="Sewer Non Residential" sheetId="9" r:id="rId6"/>
    <sheet name="Sheet1" sheetId="13" state="hidden" r:id="rId7"/>
  </sheets>
  <externalReferences>
    <externalReference r:id="rId8"/>
  </externalReferences>
  <definedNames>
    <definedName name="health">#N/A</definedName>
    <definedName name="healthcare">#N/A</definedName>
    <definedName name="hos">#N/A</definedName>
    <definedName name="hosp">#N/A</definedName>
    <definedName name="Hospital">#N/A</definedName>
    <definedName name="Hotel">#N/A</definedName>
    <definedName name="hotel1">#N/A</definedName>
    <definedName name="Hours">#N/A</definedName>
    <definedName name="hours2">#N/A</definedName>
    <definedName name="laundrydemand">#N/A</definedName>
    <definedName name="No">#N/A</definedName>
    <definedName name="perperson">#N/A</definedName>
    <definedName name="_xlnm.Print_Area" localSheetId="0">#N/A</definedName>
    <definedName name="_xlnm.Print_Area" localSheetId="1">#N/A</definedName>
    <definedName name="_xlnm.Print_Area" localSheetId="3">#N/A</definedName>
    <definedName name="_xlnm.Print_Area" localSheetId="2">#N/A</definedName>
    <definedName name="RestHours" localSheetId="3">[1]Sheet1!$E$2:$E$4</definedName>
    <definedName name="RestHours">#N/A</definedName>
    <definedName name="Yes">#N/A</definedName>
    <definedName name="yesno">#N/A</definedName>
    <definedName name="YN" localSheetId="3">[1]Sheet1!$C$2:$C$3</definedName>
    <definedName name="YN">#N/A</definedName>
    <definedName name="Z_64BC372C_6009_4072_B0F6_50F96A8DCE91_.wvu.PrintArea" localSheetId="1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0" l="1"/>
  <c r="D30" i="10" s="1"/>
  <c r="D26" i="10"/>
  <c r="C20" i="10" l="1"/>
  <c r="D19" i="10" s="1"/>
  <c r="E19" i="10" s="1"/>
  <c r="B8" i="10"/>
  <c r="B7" i="10"/>
  <c r="B6" i="10"/>
  <c r="B5" i="10"/>
  <c r="B4" i="10"/>
  <c r="B8" i="9"/>
  <c r="B7" i="9"/>
  <c r="B6" i="9"/>
  <c r="B5" i="9"/>
  <c r="B4" i="9"/>
  <c r="B8" i="5"/>
  <c r="B7" i="5"/>
  <c r="B6" i="5"/>
  <c r="B5" i="5"/>
  <c r="B4" i="5"/>
  <c r="B8" i="4"/>
  <c r="B7" i="4"/>
  <c r="B6" i="4"/>
  <c r="B5" i="4"/>
  <c r="B4" i="4"/>
  <c r="D58" i="9"/>
  <c r="D57" i="9"/>
  <c r="D27" i="9"/>
  <c r="D26" i="9"/>
  <c r="D25" i="9"/>
  <c r="D16" i="5"/>
  <c r="D15" i="5"/>
  <c r="D14" i="5"/>
  <c r="D29" i="5" s="1"/>
  <c r="B15" i="6" s="1"/>
  <c r="E30" i="10"/>
  <c r="C48" i="10"/>
  <c r="D47" i="10" s="1"/>
  <c r="E47" i="10" s="1"/>
  <c r="D28" i="5"/>
  <c r="D27" i="5"/>
  <c r="D26" i="5"/>
  <c r="D25" i="5"/>
  <c r="D24" i="5"/>
  <c r="D22" i="5"/>
  <c r="D21" i="5"/>
  <c r="D20" i="5"/>
  <c r="D19" i="5"/>
  <c r="D17" i="5"/>
  <c r="D13" i="5"/>
  <c r="D12" i="5"/>
  <c r="D32" i="4"/>
  <c r="E32" i="4"/>
  <c r="D31" i="4"/>
  <c r="E31" i="4"/>
  <c r="D30" i="4"/>
  <c r="E30" i="4" s="1"/>
  <c r="D28" i="4"/>
  <c r="E28" i="4"/>
  <c r="D27" i="4"/>
  <c r="E27" i="4"/>
  <c r="D26" i="4"/>
  <c r="E26" i="4"/>
  <c r="D24" i="4"/>
  <c r="E24" i="4"/>
  <c r="D23" i="4"/>
  <c r="E23" i="4"/>
  <c r="D22" i="4"/>
  <c r="D20" i="4"/>
  <c r="E20" i="4"/>
  <c r="D19" i="4"/>
  <c r="E19" i="4"/>
  <c r="D18" i="4"/>
  <c r="E18" i="4"/>
  <c r="D17" i="4"/>
  <c r="E17" i="4"/>
  <c r="D15" i="4"/>
  <c r="E15" i="4"/>
  <c r="D14" i="4"/>
  <c r="E14" i="4"/>
  <c r="D13" i="4"/>
  <c r="E13" i="4"/>
  <c r="D12" i="4"/>
  <c r="C33" i="10"/>
  <c r="D24" i="10"/>
  <c r="E24" i="10" s="1"/>
  <c r="D23" i="10"/>
  <c r="E23" i="10" s="1"/>
  <c r="D22" i="10"/>
  <c r="E22" i="10" s="1"/>
  <c r="C13" i="10"/>
  <c r="D12" i="10" s="1"/>
  <c r="D59" i="10"/>
  <c r="E59" i="10" s="1"/>
  <c r="D58" i="10"/>
  <c r="E58" i="10"/>
  <c r="D56" i="10"/>
  <c r="E56" i="10"/>
  <c r="D54" i="10"/>
  <c r="E54" i="10"/>
  <c r="D53" i="10"/>
  <c r="E53" i="10"/>
  <c r="D52" i="10"/>
  <c r="E52" i="10"/>
  <c r="D50" i="10"/>
  <c r="E50" i="10"/>
  <c r="D44" i="10"/>
  <c r="E44" i="10"/>
  <c r="D42" i="10"/>
  <c r="E42" i="10"/>
  <c r="D41" i="10"/>
  <c r="E41" i="10"/>
  <c r="D39" i="10"/>
  <c r="E39" i="10"/>
  <c r="D37" i="10"/>
  <c r="E37" i="10"/>
  <c r="D35" i="10"/>
  <c r="E35" i="10" s="1"/>
  <c r="D32" i="10"/>
  <c r="E32" i="10" s="1"/>
  <c r="D29" i="10"/>
  <c r="E29" i="10" s="1"/>
  <c r="D28" i="10"/>
  <c r="E28" i="10" s="1"/>
  <c r="D27" i="10"/>
  <c r="E27" i="10" s="1"/>
  <c r="E26" i="10"/>
  <c r="D17" i="10"/>
  <c r="E17" i="10"/>
  <c r="D15" i="10"/>
  <c r="E15" i="10" s="1"/>
  <c r="D56" i="9"/>
  <c r="D55" i="9"/>
  <c r="D54" i="9"/>
  <c r="D53" i="9"/>
  <c r="D52" i="9"/>
  <c r="D51" i="9"/>
  <c r="D50" i="9"/>
  <c r="D49" i="9"/>
  <c r="D48" i="9"/>
  <c r="D47" i="9"/>
  <c r="D46" i="9"/>
  <c r="D45" i="9"/>
  <c r="D43" i="9"/>
  <c r="D41" i="9"/>
  <c r="D40" i="9"/>
  <c r="D39" i="9"/>
  <c r="D37" i="9"/>
  <c r="D36" i="9"/>
  <c r="D35" i="9"/>
  <c r="D33" i="9"/>
  <c r="D32" i="9"/>
  <c r="D31" i="9"/>
  <c r="D30" i="9"/>
  <c r="D29" i="9"/>
  <c r="D24" i="9"/>
  <c r="D22" i="9"/>
  <c r="D21" i="9"/>
  <c r="D20" i="9"/>
  <c r="D19" i="9"/>
  <c r="D18" i="9"/>
  <c r="D16" i="9"/>
  <c r="D15" i="9"/>
  <c r="D14" i="9"/>
  <c r="D13" i="9"/>
  <c r="D12" i="9"/>
  <c r="E22" i="4"/>
  <c r="D59" i="9" l="1"/>
  <c r="B16" i="6" s="1"/>
  <c r="B17" i="6" s="1"/>
  <c r="D33" i="4"/>
  <c r="B11" i="6" s="1"/>
  <c r="C11" i="6" s="1"/>
  <c r="D46" i="10"/>
  <c r="E46" i="10" s="1"/>
  <c r="D48" i="10"/>
  <c r="E48" i="10" s="1"/>
  <c r="E12" i="10"/>
  <c r="E12" i="4"/>
  <c r="E33" i="4" s="1"/>
  <c r="E60" i="10" l="1"/>
  <c r="D60" i="10"/>
  <c r="B12" i="6" s="1"/>
  <c r="C12" i="6" s="1"/>
  <c r="C13" i="6" s="1"/>
  <c r="B13" i="6" l="1"/>
</calcChain>
</file>

<file path=xl/sharedStrings.xml><?xml version="1.0" encoding="utf-8"?>
<sst xmlns="http://schemas.openxmlformats.org/spreadsheetml/2006/main" count="245" uniqueCount="173">
  <si>
    <t>Please fill in the appropriate yellow boxes</t>
  </si>
  <si>
    <t>Project Address:</t>
  </si>
  <si>
    <t>Project Name:</t>
  </si>
  <si>
    <t xml:space="preserve">Non-Residential Demand Worksheet </t>
  </si>
  <si>
    <t>Nursing Home</t>
  </si>
  <si>
    <t>Other (please attach a detailed description of the facility):</t>
  </si>
  <si>
    <t xml:space="preserve">Residential Demand Worksheet </t>
  </si>
  <si>
    <t>Please fill in the appropriate yellow boxes.</t>
  </si>
  <si>
    <t>Size of Dwelling</t>
  </si>
  <si>
    <t>2-bedroom</t>
  </si>
  <si>
    <t>3-bedroom</t>
  </si>
  <si>
    <t>4-bedroom</t>
  </si>
  <si>
    <t>5-bedroom</t>
  </si>
  <si>
    <t>1-bedroom</t>
  </si>
  <si>
    <t>Townhouse</t>
  </si>
  <si>
    <t>studio</t>
  </si>
  <si>
    <t>Totals</t>
  </si>
  <si>
    <t>Units</t>
  </si>
  <si>
    <t>Motel or tourist cabin</t>
  </si>
  <si>
    <t>Mobile home park</t>
  </si>
  <si>
    <t>Healthcare Institution other than hospital</t>
  </si>
  <si>
    <t>Hospital (depending on the type)</t>
  </si>
  <si>
    <t>Picnic grounds or comfort station</t>
  </si>
  <si>
    <t>Campground</t>
  </si>
  <si>
    <t>Store, office building</t>
  </si>
  <si>
    <t>Self-service laundry</t>
  </si>
  <si>
    <t>Industrial Facility</t>
  </si>
  <si>
    <t>Type of Establishment</t>
  </si>
  <si>
    <t>Number of sites without individual sewer hook-up:</t>
  </si>
  <si>
    <t>Number of sites with individual sewer hook-up:</t>
  </si>
  <si>
    <t>Number of sites with laundry and individual sewer hook-up:</t>
  </si>
  <si>
    <t>Number of square feet:</t>
  </si>
  <si>
    <t>Is laundry conducted on premise?</t>
  </si>
  <si>
    <t>Demand per Unit
(gpd)</t>
  </si>
  <si>
    <t>Average Demand
(gpd)</t>
  </si>
  <si>
    <t>Number of washes per day:</t>
  </si>
  <si>
    <t>Subtotals</t>
  </si>
  <si>
    <t>Peak Demand (Ave Demand x 3)
(gpd)</t>
  </si>
  <si>
    <t>Average Demand 
(gpd)</t>
  </si>
  <si>
    <t>Peak Demand (Ave Demand x 3) 
(gpd)</t>
  </si>
  <si>
    <t>Residential</t>
  </si>
  <si>
    <t>Non-residential</t>
  </si>
  <si>
    <t>Block/Lot</t>
  </si>
  <si>
    <t>Project Engineer/Developer:</t>
  </si>
  <si>
    <t>Telephone:</t>
  </si>
  <si>
    <t xml:space="preserve">Residential Sewer Worksheet </t>
  </si>
  <si>
    <t>Transit dwelling units</t>
  </si>
  <si>
    <t>Hotels (per bedroom)</t>
  </si>
  <si>
    <t>Lodging houses and Tourist Homes (per bedroom)</t>
  </si>
  <si>
    <t>Motels and Tourist Cabins (per bedroom)</t>
  </si>
  <si>
    <t>Camps</t>
  </si>
  <si>
    <t>Campground/mobile rec. vehicle/tent (per site)</t>
  </si>
  <si>
    <t xml:space="preserve">Non-Residential Sewer Worksheet </t>
  </si>
  <si>
    <t>Average Restaurant (per seat)</t>
  </si>
  <si>
    <t>Bar/Cocktail Lounges (per seat)</t>
  </si>
  <si>
    <t>Fast Food Restaurant (per seat)</t>
  </si>
  <si>
    <t>24-hour Service Restaurant (per seat)</t>
  </si>
  <si>
    <t>Clubs</t>
  </si>
  <si>
    <t>Racquet Club (per court per hour)</t>
  </si>
  <si>
    <t>Institutions (includes staff)</t>
  </si>
  <si>
    <t>Schools (includes staff)</t>
  </si>
  <si>
    <t>Automobile Service Stations</t>
  </si>
  <si>
    <t>Service Filling Position (per filling position)</t>
  </si>
  <si>
    <t>Laundromats (per machine)</t>
  </si>
  <si>
    <t>Bowling Alleys (per Alley)</t>
  </si>
  <si>
    <t>Water Demand</t>
  </si>
  <si>
    <t>Sewer Demand</t>
  </si>
  <si>
    <t>Demand Worksheet (Water &amp; Sewer)</t>
  </si>
  <si>
    <t xml:space="preserve">Demand/Capacity Summary Worksheet </t>
  </si>
  <si>
    <t>Parked mobile trailer (per site)</t>
  </si>
  <si>
    <t>Children's Camps (per bed)</t>
  </si>
  <si>
    <t>Labor camps (per bed)</t>
  </si>
  <si>
    <t>Adapted from N.J.A.C. 7:14A-23</t>
  </si>
  <si>
    <t>Adapted from N.J.A.C. 5:21-5.2, Table 5.1</t>
  </si>
  <si>
    <t>Curb Service/Drive-in Restaurant (per car space)</t>
  </si>
  <si>
    <t>Residential (per member)</t>
  </si>
  <si>
    <t>Bathhouse with shower (per person)</t>
  </si>
  <si>
    <t>Bathhouse without shower (per person)</t>
  </si>
  <si>
    <t>Other Institutions (per bed)</t>
  </si>
  <si>
    <t>Hospitals (per bed)</t>
  </si>
  <si>
    <t>No shower or cafeteria (per student)</t>
  </si>
  <si>
    <t>With cafeteria (per student)</t>
  </si>
  <si>
    <t>With cafeteria and showers (per student)</t>
  </si>
  <si>
    <t>With cafeteria, showers and laboratories (per student)</t>
  </si>
  <si>
    <t>Boarding School (per student)</t>
  </si>
  <si>
    <t>Service Bays (per Bay)</t>
  </si>
  <si>
    <t>Mini-Market (per sq. ft.)</t>
  </si>
  <si>
    <t>Factories/warehouses (per employee)</t>
  </si>
  <si>
    <t>Stores and Shopping Centers, Gross Area (per sq. ft.)</t>
  </si>
  <si>
    <t>Office Building, Gross Area (per sq. ft.)</t>
  </si>
  <si>
    <t>Factories/warehouses with showers (per employee)</t>
  </si>
  <si>
    <t>Picnic Parks with showers (per person)</t>
  </si>
  <si>
    <t>Assembly Halls (per seat)</t>
  </si>
  <si>
    <t>Dinner Theater (per seat)</t>
  </si>
  <si>
    <t>Catering/Banquet Hall (per person)</t>
  </si>
  <si>
    <t>Sports Stadium (per seat)</t>
  </si>
  <si>
    <t>Visitor Center (per visitor)</t>
  </si>
  <si>
    <t>Picnic Parks, restrooms only (per person)</t>
  </si>
  <si>
    <t>Airports, based on passenger use (per passenger)</t>
  </si>
  <si>
    <t>Theater, Indoor (per seat)</t>
  </si>
  <si>
    <t>Adapted from N.J.A.C. 7:10-12.6 Table 1</t>
  </si>
  <si>
    <t>1-6</t>
  </si>
  <si>
    <t>Yes</t>
  </si>
  <si>
    <t>No</t>
  </si>
  <si>
    <t>Y/N</t>
  </si>
  <si>
    <t>RestHours</t>
  </si>
  <si>
    <t>7-12</t>
  </si>
  <si>
    <t>&gt;12</t>
  </si>
  <si>
    <t>Day Camps--no meals (per person)</t>
  </si>
  <si>
    <t>=</t>
  </si>
  <si>
    <t>gallons per person</t>
  </si>
  <si>
    <t>Hotel*</t>
  </si>
  <si>
    <t>Restaurant**</t>
  </si>
  <si>
    <t>* Includes kitchen demand at 10 gallons per person per day. If laundry demand is anticipated, the estimated water demand shall increase by 50 percent.</t>
  </si>
  <si>
    <t>Camp***</t>
  </si>
  <si>
    <t>** Demand projections shall be calculated by multiplying the certified seating capacity of the establishment by the applicable water usage in gallons per person, and by a factor of 1, 2, or 3 reflecting the hours of operation, as folllows: one to six hours (1), seven to 12 hours (2), or more than 12 hours (3).</t>
  </si>
  <si>
    <t>*** When the establishment will serve more than one use, the multiple use shall be considered in determining water demand.</t>
  </si>
  <si>
    <t>Boarding School*</t>
  </si>
  <si>
    <t>healthcare</t>
  </si>
  <si>
    <t>hospital</t>
  </si>
  <si>
    <t>Clubhouse*</t>
  </si>
  <si>
    <t>Residential (single family, duplex, townhouses, condos, apartments)</t>
  </si>
  <si>
    <t>Peak Demand (Avg Demand x 3)
(gpd)</t>
  </si>
  <si>
    <t>Restaurants (including washrooms and turnover)</t>
  </si>
  <si>
    <t>Non-residential (per member)</t>
  </si>
  <si>
    <t>Fairgrounds based upon average attendance (per person)</t>
  </si>
  <si>
    <t>Total number of people</t>
  </si>
  <si>
    <t>Number of operating hours per day</t>
  </si>
  <si>
    <t>Barracks type - Total number of people</t>
  </si>
  <si>
    <t>Cottage type - Total number of people</t>
  </si>
  <si>
    <t>Day camp (no meals served) - Total number of people</t>
  </si>
  <si>
    <t>No cafeteria or showers - Total number of people</t>
  </si>
  <si>
    <t>With cafeteria and no showers - Total number of people</t>
  </si>
  <si>
    <t>With cafeteria and showers - Total number of people</t>
  </si>
  <si>
    <t>With cafeteria, showers and laboratories - Total number of people</t>
  </si>
  <si>
    <t>Total number of people (8-hour shift)</t>
  </si>
  <si>
    <t>With toilet only - Total number of people</t>
  </si>
  <si>
    <t>With toilet and showers - Total number of people</t>
  </si>
  <si>
    <t>Total number of non-resident members</t>
  </si>
  <si>
    <t>Total number of resident members</t>
  </si>
  <si>
    <t>operating hours</t>
  </si>
  <si>
    <t>13+</t>
  </si>
  <si>
    <t>Select number of operating hours from 1 to 13+ (see drop-down list)</t>
  </si>
  <si>
    <t>Demand per unit values from 50 to 75 gpd (see drop-down list)
Select "Yes" or "No" (see dropdown list)</t>
  </si>
  <si>
    <t>Demand per unit values from 50 to 75 gpd (see drop-down list)</t>
  </si>
  <si>
    <t>Select "Yes" or "No" (see drop-down list)</t>
  </si>
  <si>
    <t>Demand per unit values from 75 to 125 gpd (see drop-down list)</t>
  </si>
  <si>
    <t>drop-down list</t>
  </si>
  <si>
    <t>Preparer:  Please fill in the yellow shaded cells on worksheets</t>
  </si>
  <si>
    <t>Cells highlighted in yellow require data input. 
The data needs to be entered or selected from provided drop-down list.</t>
  </si>
  <si>
    <t>Demand per unit values from 150 to 250 gpd (see drop-down list)</t>
  </si>
  <si>
    <t>Factories/warehouses process waste water</t>
  </si>
  <si>
    <t>Factories/warehouses with showers process waste water</t>
  </si>
  <si>
    <t>Low and mid-rise (up to nine stories)</t>
  </si>
  <si>
    <t>High-rise (10 or more stories)</t>
  </si>
  <si>
    <t>Single family detached</t>
  </si>
  <si>
    <t>Mobile home</t>
  </si>
  <si>
    <t>Boarding Homes (per boarder)</t>
  </si>
  <si>
    <t>Miscellaneous</t>
  </si>
  <si>
    <t>Churches, worship area only (per seat)</t>
  </si>
  <si>
    <t>Total number of seats</t>
  </si>
  <si>
    <t>Day School*</t>
  </si>
  <si>
    <t>Swimming pool or bathhouse</t>
  </si>
  <si>
    <t>1-bedroom unit</t>
  </si>
  <si>
    <t>3-bedroom unit or larger</t>
  </si>
  <si>
    <t xml:space="preserve">3 bedroom unit (age restricted) </t>
  </si>
  <si>
    <t>2 bedroom unit (age restricted)</t>
  </si>
  <si>
    <t>1 bedroom unit (age restricted)</t>
  </si>
  <si>
    <t>2-bedroom unit</t>
  </si>
  <si>
    <t>Assisted living facility (per bed)</t>
  </si>
  <si>
    <t>Skilled nursing facility (per bed)</t>
  </si>
  <si>
    <t>Multi-member swimming pool (per person)</t>
  </si>
  <si>
    <t>Version 9/25/2024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</si>
</sst>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i/>
      <sz val="10"/>
      <name val="Arial"/>
      <family val="2"/>
    </font>
    <font>
      <b/>
      <u/>
      <sz val="26"/>
      <name val="Arial"/>
      <family val="2"/>
    </font>
    <font>
      <u/>
      <sz val="2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color rgb="FF3404B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49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5" xfId="1" applyFont="1" applyBorder="1"/>
    <xf numFmtId="0" fontId="4" fillId="0" borderId="6" xfId="0" applyFont="1" applyBorder="1" applyAlignment="1">
      <alignment horizontal="left"/>
    </xf>
    <xf numFmtId="0" fontId="2" fillId="6" borderId="1" xfId="0" applyFont="1" applyFill="1" applyBorder="1"/>
    <xf numFmtId="0" fontId="11" fillId="0" borderId="0" xfId="0" applyFont="1"/>
    <xf numFmtId="49" fontId="6" fillId="0" borderId="0" xfId="0" applyNumberFormat="1" applyFont="1"/>
    <xf numFmtId="0" fontId="2" fillId="7" borderId="2" xfId="0" applyFont="1" applyFill="1" applyBorder="1"/>
    <xf numFmtId="0" fontId="2" fillId="7" borderId="7" xfId="0" applyFont="1" applyFill="1" applyBorder="1"/>
    <xf numFmtId="0" fontId="2" fillId="7" borderId="6" xfId="0" applyFont="1" applyFill="1" applyBorder="1"/>
    <xf numFmtId="0" fontId="4" fillId="8" borderId="2" xfId="0" applyFont="1" applyFill="1" applyBorder="1"/>
    <xf numFmtId="0" fontId="2" fillId="8" borderId="7" xfId="0" applyFont="1" applyFill="1" applyBorder="1"/>
    <xf numFmtId="0" fontId="2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4" fillId="10" borderId="1" xfId="1" applyFont="1" applyFill="1" applyBorder="1" applyAlignment="1">
      <alignment horizontal="center"/>
    </xf>
    <xf numFmtId="0" fontId="4" fillId="11" borderId="1" xfId="1" applyFont="1" applyFill="1" applyBorder="1"/>
    <xf numFmtId="0" fontId="2" fillId="12" borderId="2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2" fillId="11" borderId="1" xfId="1" applyFont="1" applyFill="1" applyBorder="1"/>
    <xf numFmtId="0" fontId="2" fillId="13" borderId="8" xfId="1" applyFont="1" applyFill="1" applyBorder="1"/>
    <xf numFmtId="0" fontId="2" fillId="9" borderId="1" xfId="1" applyFont="1" applyFill="1" applyBorder="1"/>
    <xf numFmtId="0" fontId="2" fillId="12" borderId="9" xfId="1" applyFont="1" applyFill="1" applyBorder="1" applyAlignment="1" applyProtection="1">
      <alignment horizontal="center"/>
      <protection locked="0"/>
    </xf>
    <xf numFmtId="0" fontId="2" fillId="0" borderId="1" xfId="1" applyFont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4" fillId="10" borderId="2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9" borderId="2" xfId="1" applyFont="1" applyFill="1" applyBorder="1"/>
    <xf numFmtId="9" fontId="2" fillId="9" borderId="10" xfId="1" applyNumberFormat="1" applyFont="1" applyFill="1" applyBorder="1" applyAlignment="1">
      <alignment horizontal="center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9" fontId="2" fillId="9" borderId="6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12" borderId="11" xfId="1" applyFont="1" applyFill="1" applyBorder="1" applyAlignment="1" applyProtection="1">
      <alignment horizontal="center"/>
      <protection locked="0"/>
    </xf>
    <xf numFmtId="0" fontId="0" fillId="4" borderId="0" xfId="0" applyFill="1"/>
    <xf numFmtId="0" fontId="10" fillId="0" borderId="0" xfId="0" applyFont="1" applyAlignment="1">
      <alignment horizontal="center"/>
    </xf>
    <xf numFmtId="0" fontId="6" fillId="4" borderId="0" xfId="0" applyFont="1" applyFill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" fillId="9" borderId="6" xfId="1" applyFont="1" applyFill="1" applyBorder="1" applyAlignment="1">
      <alignment horizontal="center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12" borderId="1" xfId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6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15" borderId="2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 wrapText="1"/>
    </xf>
    <xf numFmtId="0" fontId="4" fillId="15" borderId="6" xfId="0" applyFont="1" applyFill="1" applyBorder="1" applyAlignment="1">
      <alignment horizontal="center" wrapText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6" fontId="4" fillId="2" borderId="2" xfId="0" applyNumberFormat="1" applyFont="1" applyFill="1" applyBorder="1" applyAlignment="1" applyProtection="1">
      <alignment horizontal="left"/>
      <protection locked="0"/>
    </xf>
    <xf numFmtId="0" fontId="12" fillId="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14" borderId="2" xfId="0" applyFont="1" applyFill="1" applyBorder="1" applyAlignment="1">
      <alignment horizontal="center" wrapText="1"/>
    </xf>
    <xf numFmtId="0" fontId="4" fillId="14" borderId="7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3" fillId="14" borderId="2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0" borderId="7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left"/>
    </xf>
    <xf numFmtId="0" fontId="5" fillId="0" borderId="3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3" xfId="1" applyFont="1" applyBorder="1" applyAlignment="1">
      <alignment horizontal="left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3" borderId="1" xfId="1" applyFont="1" applyFill="1" applyBorder="1"/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4" fillId="3" borderId="4" xfId="1" applyFont="1" applyFill="1" applyBorder="1"/>
    <xf numFmtId="0" fontId="4" fillId="10" borderId="2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0" borderId="1" xfId="0" applyFont="1" applyBorder="1" applyAlignment="1">
      <alignment horizontal="left"/>
    </xf>
    <xf numFmtId="49" fontId="2" fillId="7" borderId="1" xfId="1" applyNumberFormat="1" applyFont="1" applyFill="1" applyBorder="1"/>
    <xf numFmtId="0" fontId="4" fillId="13" borderId="1" xfId="1" applyFont="1" applyFill="1" applyBorder="1" applyAlignment="1">
      <alignment vertical="center" wrapText="1"/>
    </xf>
    <xf numFmtId="0" fontId="4" fillId="13" borderId="4" xfId="1" applyFont="1" applyFill="1" applyBorder="1" applyAlignment="1">
      <alignment vertical="center" wrapText="1"/>
    </xf>
    <xf numFmtId="0" fontId="4" fillId="3" borderId="8" xfId="1" applyFont="1" applyFill="1" applyBorder="1"/>
    <xf numFmtId="0" fontId="4" fillId="3" borderId="13" xfId="1" applyFont="1" applyFill="1" applyBorder="1"/>
    <xf numFmtId="0" fontId="3" fillId="14" borderId="2" xfId="1" applyFont="1" applyFill="1" applyBorder="1" applyAlignment="1">
      <alignment horizontal="center"/>
    </xf>
    <xf numFmtId="0" fontId="3" fillId="14" borderId="7" xfId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11" borderId="2" xfId="0" applyFont="1" applyFill="1" applyBorder="1"/>
    <xf numFmtId="0" fontId="4" fillId="11" borderId="7" xfId="0" applyFont="1" applyFill="1" applyBorder="1"/>
    <xf numFmtId="0" fontId="4" fillId="11" borderId="6" xfId="0" applyFont="1" applyFill="1" applyBorder="1"/>
    <xf numFmtId="0" fontId="3" fillId="15" borderId="2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D48A4FA-1A65-426B-9E44-4BCD3C1D4F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12</xdr:col>
      <xdr:colOff>9525</xdr:colOff>
      <xdr:row>8</xdr:row>
      <xdr:rowOff>152400</xdr:rowOff>
    </xdr:to>
    <xdr:pic>
      <xdr:nvPicPr>
        <xdr:cNvPr id="3202" name="Picture 1" descr="STATE digital letterhead_NJ">
          <a:extLst>
            <a:ext uri="{FF2B5EF4-FFF2-40B4-BE49-F238E27FC236}">
              <a16:creationId xmlns:a16="http://schemas.microsoft.com/office/drawing/2014/main" id="{A14180FC-4B87-EC2F-0983-0C37DE91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73247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mwater.com/Users/sleepeaw/AppData/Local/Temp/notes5BBBE1/~80476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Summary"/>
      <sheetName val="Residential"/>
      <sheetName val="Non Residential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YES</v>
          </cell>
          <cell r="E2" t="str">
            <v>1-6</v>
          </cell>
        </row>
        <row r="3">
          <cell r="C3" t="str">
            <v>NO</v>
          </cell>
          <cell r="E3" t="str">
            <v>7-12</v>
          </cell>
        </row>
        <row r="4">
          <cell r="E4" t="str">
            <v>&gt;12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BBC5-588D-4669-82BB-4B13907F40C7}">
  <sheetPr codeName="Sheet1">
    <pageSetUpPr fitToPage="1"/>
  </sheetPr>
  <dimension ref="A1:M22"/>
  <sheetViews>
    <sheetView showGridLines="0" zoomScaleNormal="100" workbookViewId="0">
      <selection activeCell="A19" sqref="A19:L19"/>
    </sheetView>
  </sheetViews>
  <sheetFormatPr defaultRowHeight="12.75" x14ac:dyDescent="0.2"/>
  <cols>
    <col min="1" max="1" width="5.7109375" customWidth="1"/>
    <col min="2" max="11" width="9.85546875" customWidth="1"/>
    <col min="12" max="12" width="5.7109375" customWidth="1"/>
  </cols>
  <sheetData>
    <row r="1" spans="1:13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3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3" ht="33.75" x14ac:dyDescent="0.5">
      <c r="A11" s="88" t="s">
        <v>67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77"/>
    </row>
    <row r="12" spans="1:13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3" ht="13.15" customHeight="1" x14ac:dyDescent="0.2">
      <c r="A13" s="76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6"/>
    </row>
    <row r="14" spans="1:13" ht="13.15" customHeight="1" x14ac:dyDescent="0.2">
      <c r="A14" s="91" t="s">
        <v>149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3" ht="13.15" customHeight="1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3" ht="13.15" customHeight="1" thickBot="1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13.15" customHeight="1" thickTop="1" thickBot="1" x14ac:dyDescent="0.25">
      <c r="A17" s="76"/>
      <c r="B17" s="78"/>
      <c r="C17" s="78"/>
      <c r="F17" s="79"/>
      <c r="G17" s="80" t="s">
        <v>109</v>
      </c>
      <c r="H17" s="89" t="s">
        <v>147</v>
      </c>
      <c r="I17" s="89"/>
      <c r="J17" s="89"/>
      <c r="K17" s="89"/>
      <c r="L17" s="76"/>
    </row>
    <row r="18" spans="1:12" ht="13.15" customHeight="1" thickTop="1" x14ac:dyDescent="0.2">
      <c r="A18" s="76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6"/>
    </row>
    <row r="19" spans="1:12" ht="19.899999999999999" customHeight="1" x14ac:dyDescent="0.2">
      <c r="A19" s="90" t="s">
        <v>148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7.5" customHeigh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76"/>
    </row>
    <row r="21" spans="1:12" ht="13.15" customHeight="1" x14ac:dyDescent="0.2"/>
    <row r="22" spans="1:12" ht="13.15" customHeight="1" x14ac:dyDescent="0.2"/>
  </sheetData>
  <sheetProtection sheet="1" objects="1" scenarios="1" selectLockedCells="1" selectUnlockedCells="1"/>
  <mergeCells count="4">
    <mergeCell ref="A11:L11"/>
    <mergeCell ref="H17:K17"/>
    <mergeCell ref="A19:L19"/>
    <mergeCell ref="A14:L16"/>
  </mergeCells>
  <phoneticPr fontId="1" type="noConversion"/>
  <printOptions verticalCentered="1"/>
  <pageMargins left="0.75" right="0" top="0" bottom="1" header="0.5" footer="0.5"/>
  <pageSetup orientation="landscape" r:id="rId1"/>
  <headerFooter alignWithMargins="0">
    <oddFooter>&amp;R&amp;8Page &amp;P of &amp;N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E482-1220-4A50-8DDF-ACFC79318B63}">
  <sheetPr codeName="Sheet2"/>
  <dimension ref="A1:C17"/>
  <sheetViews>
    <sheetView showGridLines="0" tabSelected="1" zoomScaleNormal="100" workbookViewId="0">
      <selection activeCell="B6" sqref="B6:C6"/>
    </sheetView>
  </sheetViews>
  <sheetFormatPr defaultRowHeight="15" x14ac:dyDescent="0.2"/>
  <cols>
    <col min="1" max="1" width="36.42578125" style="3" customWidth="1"/>
    <col min="2" max="2" width="25.140625" style="1" customWidth="1"/>
    <col min="3" max="3" width="30.28515625" style="1" customWidth="1"/>
    <col min="4" max="16384" width="9.140625" style="1"/>
  </cols>
  <sheetData>
    <row r="1" spans="1:3" ht="28.5" customHeight="1" x14ac:dyDescent="0.2">
      <c r="A1" s="99" t="s">
        <v>68</v>
      </c>
      <c r="B1" s="99"/>
      <c r="C1" s="99"/>
    </row>
    <row r="2" spans="1:3" s="9" customFormat="1" x14ac:dyDescent="0.2">
      <c r="A2" s="101"/>
      <c r="B2" s="102"/>
      <c r="C2" s="103"/>
    </row>
    <row r="3" spans="1:3" ht="15.75" x14ac:dyDescent="0.25">
      <c r="A3" s="100" t="s">
        <v>7</v>
      </c>
      <c r="B3" s="100"/>
      <c r="C3" s="100"/>
    </row>
    <row r="4" spans="1:3" ht="15.75" x14ac:dyDescent="0.25">
      <c r="A4" s="8" t="s">
        <v>2</v>
      </c>
      <c r="B4" s="104"/>
      <c r="C4" s="97"/>
    </row>
    <row r="5" spans="1:3" ht="15.75" x14ac:dyDescent="0.25">
      <c r="A5" s="8" t="s">
        <v>1</v>
      </c>
      <c r="B5" s="96"/>
      <c r="C5" s="97"/>
    </row>
    <row r="6" spans="1:3" ht="15.75" x14ac:dyDescent="0.25">
      <c r="A6" s="8" t="s">
        <v>42</v>
      </c>
      <c r="B6" s="98"/>
      <c r="C6" s="97"/>
    </row>
    <row r="7" spans="1:3" ht="15.75" x14ac:dyDescent="0.25">
      <c r="A7" s="8" t="s">
        <v>43</v>
      </c>
      <c r="B7" s="96"/>
      <c r="C7" s="97"/>
    </row>
    <row r="8" spans="1:3" ht="15.75" x14ac:dyDescent="0.25">
      <c r="A8" s="8" t="s">
        <v>44</v>
      </c>
      <c r="B8" s="96"/>
      <c r="C8" s="97"/>
    </row>
    <row r="9" spans="1:3" s="2" customFormat="1" ht="47.25" x14ac:dyDescent="0.25">
      <c r="A9" s="73" t="s">
        <v>8</v>
      </c>
      <c r="B9" s="74" t="s">
        <v>38</v>
      </c>
      <c r="C9" s="74" t="s">
        <v>39</v>
      </c>
    </row>
    <row r="10" spans="1:3" s="2" customFormat="1" ht="15.75" x14ac:dyDescent="0.25">
      <c r="A10" s="105" t="s">
        <v>65</v>
      </c>
      <c r="B10" s="106"/>
      <c r="C10" s="107"/>
    </row>
    <row r="11" spans="1:3" ht="15.75" x14ac:dyDescent="0.25">
      <c r="A11" s="14" t="s">
        <v>40</v>
      </c>
      <c r="B11" s="4">
        <f>'Water Residential '!D33</f>
        <v>0</v>
      </c>
      <c r="C11" s="4">
        <f>B11*3</f>
        <v>0</v>
      </c>
    </row>
    <row r="12" spans="1:3" ht="15.75" x14ac:dyDescent="0.25">
      <c r="A12" s="14" t="s">
        <v>41</v>
      </c>
      <c r="B12" s="4">
        <f>'Water Non Residential '!D60</f>
        <v>0</v>
      </c>
      <c r="C12" s="4">
        <f>B12*3</f>
        <v>0</v>
      </c>
    </row>
    <row r="13" spans="1:3" ht="15.75" x14ac:dyDescent="0.25">
      <c r="A13" s="11" t="s">
        <v>16</v>
      </c>
      <c r="B13" s="4">
        <f>SUM(B11:B12)</f>
        <v>0</v>
      </c>
      <c r="C13" s="4">
        <f>SUM(C11:C12)</f>
        <v>0</v>
      </c>
    </row>
    <row r="14" spans="1:3" ht="15.75" x14ac:dyDescent="0.25">
      <c r="A14" s="93" t="s">
        <v>66</v>
      </c>
      <c r="B14" s="94"/>
      <c r="C14" s="95"/>
    </row>
    <row r="15" spans="1:3" ht="15.75" x14ac:dyDescent="0.25">
      <c r="A15" s="14" t="s">
        <v>40</v>
      </c>
      <c r="B15" s="4">
        <f>'Sewer Residential'!D29</f>
        <v>0</v>
      </c>
      <c r="C15" s="24"/>
    </row>
    <row r="16" spans="1:3" ht="15.75" x14ac:dyDescent="0.25">
      <c r="A16" s="14" t="s">
        <v>41</v>
      </c>
      <c r="B16" s="4">
        <f>'Sewer Non Residential'!D59</f>
        <v>0</v>
      </c>
      <c r="C16" s="24"/>
    </row>
    <row r="17" spans="1:3" ht="15.75" x14ac:dyDescent="0.25">
      <c r="A17" s="11" t="s">
        <v>16</v>
      </c>
      <c r="B17" s="4">
        <f>SUM(B15:B16)</f>
        <v>0</v>
      </c>
      <c r="C17" s="24"/>
    </row>
  </sheetData>
  <sheetProtection sheet="1" selectLockedCells="1"/>
  <mergeCells count="10">
    <mergeCell ref="A1:C1"/>
    <mergeCell ref="A3:C3"/>
    <mergeCell ref="A2:C2"/>
    <mergeCell ref="B4:C4"/>
    <mergeCell ref="A10:C10"/>
    <mergeCell ref="A14:C14"/>
    <mergeCell ref="B5:C5"/>
    <mergeCell ref="B7:C7"/>
    <mergeCell ref="B8:C8"/>
    <mergeCell ref="B6:C6"/>
  </mergeCells>
  <phoneticPr fontId="1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5F78-C073-4C07-B042-2F9D82C4B3CF}">
  <sheetPr codeName="Sheet3"/>
  <dimension ref="A1:F34"/>
  <sheetViews>
    <sheetView showGridLines="0" workbookViewId="0">
      <selection activeCell="B19" sqref="B19"/>
    </sheetView>
  </sheetViews>
  <sheetFormatPr defaultRowHeight="15" x14ac:dyDescent="0.2"/>
  <cols>
    <col min="1" max="1" width="32.7109375" style="3" bestFit="1" customWidth="1"/>
    <col min="2" max="2" width="18.28515625" style="1" customWidth="1"/>
    <col min="3" max="3" width="12.5703125" style="3" customWidth="1"/>
    <col min="4" max="4" width="12.7109375" style="1" customWidth="1"/>
    <col min="5" max="5" width="20.85546875" style="1" customWidth="1"/>
    <col min="6" max="16384" width="9.140625" style="1"/>
  </cols>
  <sheetData>
    <row r="1" spans="1:6" ht="18" x14ac:dyDescent="0.25">
      <c r="A1" s="108" t="s">
        <v>6</v>
      </c>
      <c r="B1" s="109"/>
      <c r="C1" s="109"/>
      <c r="D1" s="109"/>
      <c r="E1" s="110"/>
      <c r="F1" s="12"/>
    </row>
    <row r="2" spans="1:6" s="9" customFormat="1" x14ac:dyDescent="0.2">
      <c r="A2" s="114" t="s">
        <v>73</v>
      </c>
      <c r="B2" s="115"/>
      <c r="C2" s="115"/>
      <c r="D2" s="115"/>
      <c r="E2" s="116"/>
      <c r="F2" s="13"/>
    </row>
    <row r="3" spans="1:6" ht="15.75" x14ac:dyDescent="0.25">
      <c r="A3" s="111" t="s">
        <v>0</v>
      </c>
      <c r="B3" s="112"/>
      <c r="C3" s="112"/>
      <c r="D3" s="112"/>
      <c r="E3" s="113"/>
      <c r="F3" s="12"/>
    </row>
    <row r="4" spans="1:6" ht="15.75" x14ac:dyDescent="0.25">
      <c r="A4" s="16" t="s">
        <v>2</v>
      </c>
      <c r="B4" s="119">
        <f>Summary!B4</f>
        <v>0</v>
      </c>
      <c r="C4" s="120"/>
      <c r="D4" s="120"/>
      <c r="E4" s="121"/>
    </row>
    <row r="5" spans="1:6" ht="15.75" x14ac:dyDescent="0.25">
      <c r="A5" s="8" t="s">
        <v>1</v>
      </c>
      <c r="B5" s="119">
        <f>Summary!B5</f>
        <v>0</v>
      </c>
      <c r="C5" s="120"/>
      <c r="D5" s="120"/>
      <c r="E5" s="121"/>
    </row>
    <row r="6" spans="1:6" ht="15.75" x14ac:dyDescent="0.25">
      <c r="A6" s="8" t="s">
        <v>42</v>
      </c>
      <c r="B6" s="119">
        <f>Summary!B6</f>
        <v>0</v>
      </c>
      <c r="C6" s="120"/>
      <c r="D6" s="120"/>
      <c r="E6" s="121"/>
    </row>
    <row r="7" spans="1:6" ht="15.75" x14ac:dyDescent="0.25">
      <c r="A7" s="8" t="s">
        <v>43</v>
      </c>
      <c r="B7" s="119">
        <f>Summary!B7</f>
        <v>0</v>
      </c>
      <c r="C7" s="120"/>
      <c r="D7" s="120"/>
      <c r="E7" s="121"/>
    </row>
    <row r="8" spans="1:6" ht="15.75" x14ac:dyDescent="0.25">
      <c r="A8" s="8" t="s">
        <v>44</v>
      </c>
      <c r="B8" s="119">
        <f>Summary!B8</f>
        <v>0</v>
      </c>
      <c r="C8" s="120"/>
      <c r="D8" s="120"/>
      <c r="E8" s="121"/>
    </row>
    <row r="9" spans="1:6" x14ac:dyDescent="0.2">
      <c r="A9" s="27"/>
      <c r="B9" s="28"/>
      <c r="C9" s="28"/>
      <c r="D9" s="28"/>
      <c r="E9" s="29"/>
    </row>
    <row r="10" spans="1:6" s="2" customFormat="1" ht="47.25" x14ac:dyDescent="0.25">
      <c r="A10" s="62" t="s">
        <v>8</v>
      </c>
      <c r="B10" s="51" t="s">
        <v>17</v>
      </c>
      <c r="C10" s="34" t="s">
        <v>33</v>
      </c>
      <c r="D10" s="34" t="s">
        <v>34</v>
      </c>
      <c r="E10" s="34" t="s">
        <v>122</v>
      </c>
    </row>
    <row r="11" spans="1:6" ht="15.75" x14ac:dyDescent="0.25">
      <c r="A11" s="122" t="s">
        <v>155</v>
      </c>
      <c r="B11" s="123"/>
      <c r="C11" s="123"/>
      <c r="D11" s="123"/>
      <c r="E11" s="124"/>
    </row>
    <row r="12" spans="1:6" x14ac:dyDescent="0.2">
      <c r="A12" s="15" t="s">
        <v>9</v>
      </c>
      <c r="B12" s="17"/>
      <c r="C12" s="33">
        <v>150</v>
      </c>
      <c r="D12" s="18">
        <f>B12*C12</f>
        <v>0</v>
      </c>
      <c r="E12" s="18">
        <f>D12*3</f>
        <v>0</v>
      </c>
    </row>
    <row r="13" spans="1:6" x14ac:dyDescent="0.2">
      <c r="A13" s="15" t="s">
        <v>10</v>
      </c>
      <c r="B13" s="17"/>
      <c r="C13" s="33">
        <v>225</v>
      </c>
      <c r="D13" s="18">
        <f>B13*C13</f>
        <v>0</v>
      </c>
      <c r="E13" s="18">
        <f>D13*3</f>
        <v>0</v>
      </c>
    </row>
    <row r="14" spans="1:6" x14ac:dyDescent="0.2">
      <c r="A14" s="15" t="s">
        <v>11</v>
      </c>
      <c r="B14" s="17"/>
      <c r="C14" s="33">
        <v>395</v>
      </c>
      <c r="D14" s="18">
        <f>B14*C14</f>
        <v>0</v>
      </c>
      <c r="E14" s="18">
        <f>D14*3</f>
        <v>0</v>
      </c>
    </row>
    <row r="15" spans="1:6" x14ac:dyDescent="0.2">
      <c r="A15" s="15" t="s">
        <v>12</v>
      </c>
      <c r="B15" s="17"/>
      <c r="C15" s="33">
        <v>475</v>
      </c>
      <c r="D15" s="18">
        <f>B15*C15</f>
        <v>0</v>
      </c>
      <c r="E15" s="18">
        <f>D15*3</f>
        <v>0</v>
      </c>
    </row>
    <row r="16" spans="1:6" ht="15.75" x14ac:dyDescent="0.25">
      <c r="A16" s="122" t="s">
        <v>14</v>
      </c>
      <c r="B16" s="123"/>
      <c r="C16" s="123"/>
      <c r="D16" s="123"/>
      <c r="E16" s="124"/>
    </row>
    <row r="17" spans="1:5" x14ac:dyDescent="0.2">
      <c r="A17" s="15" t="s">
        <v>13</v>
      </c>
      <c r="B17" s="17"/>
      <c r="C17" s="33">
        <v>120</v>
      </c>
      <c r="D17" s="18">
        <f>B17*C17</f>
        <v>0</v>
      </c>
      <c r="E17" s="18">
        <f>D17*3</f>
        <v>0</v>
      </c>
    </row>
    <row r="18" spans="1:5" x14ac:dyDescent="0.2">
      <c r="A18" s="15" t="s">
        <v>9</v>
      </c>
      <c r="B18" s="17"/>
      <c r="C18" s="33">
        <v>140</v>
      </c>
      <c r="D18" s="18">
        <f>B18*C18</f>
        <v>0</v>
      </c>
      <c r="E18" s="18">
        <f>D18*3</f>
        <v>0</v>
      </c>
    </row>
    <row r="19" spans="1:5" x14ac:dyDescent="0.2">
      <c r="A19" s="15" t="s">
        <v>10</v>
      </c>
      <c r="B19" s="17"/>
      <c r="C19" s="33">
        <v>200</v>
      </c>
      <c r="D19" s="18">
        <f>B19*C19</f>
        <v>0</v>
      </c>
      <c r="E19" s="18">
        <f>D19*3</f>
        <v>0</v>
      </c>
    </row>
    <row r="20" spans="1:5" x14ac:dyDescent="0.2">
      <c r="A20" s="15" t="s">
        <v>11</v>
      </c>
      <c r="B20" s="17"/>
      <c r="C20" s="33">
        <v>255</v>
      </c>
      <c r="D20" s="18">
        <f>B20*C20</f>
        <v>0</v>
      </c>
      <c r="E20" s="18">
        <f>D20*3</f>
        <v>0</v>
      </c>
    </row>
    <row r="21" spans="1:5" ht="15.75" x14ac:dyDescent="0.25">
      <c r="A21" s="122" t="s">
        <v>153</v>
      </c>
      <c r="B21" s="123"/>
      <c r="C21" s="123"/>
      <c r="D21" s="123"/>
      <c r="E21" s="124"/>
    </row>
    <row r="22" spans="1:5" x14ac:dyDescent="0.2">
      <c r="A22" s="15" t="s">
        <v>13</v>
      </c>
      <c r="B22" s="17"/>
      <c r="C22" s="33">
        <v>95</v>
      </c>
      <c r="D22" s="18">
        <f>B22*C22</f>
        <v>0</v>
      </c>
      <c r="E22" s="18">
        <f>D22*3</f>
        <v>0</v>
      </c>
    </row>
    <row r="23" spans="1:5" x14ac:dyDescent="0.2">
      <c r="A23" s="15" t="s">
        <v>9</v>
      </c>
      <c r="B23" s="17"/>
      <c r="C23" s="33">
        <v>140</v>
      </c>
      <c r="D23" s="18">
        <f>B23*C23</f>
        <v>0</v>
      </c>
      <c r="E23" s="18">
        <f>D23*3</f>
        <v>0</v>
      </c>
    </row>
    <row r="24" spans="1:5" x14ac:dyDescent="0.2">
      <c r="A24" s="15" t="s">
        <v>10</v>
      </c>
      <c r="B24" s="17"/>
      <c r="C24" s="33">
        <v>215</v>
      </c>
      <c r="D24" s="18">
        <f>B24*C24</f>
        <v>0</v>
      </c>
      <c r="E24" s="18">
        <f>D24*3</f>
        <v>0</v>
      </c>
    </row>
    <row r="25" spans="1:5" ht="15.75" x14ac:dyDescent="0.25">
      <c r="A25" s="30" t="s">
        <v>154</v>
      </c>
      <c r="B25" s="31"/>
      <c r="C25" s="31"/>
      <c r="D25" s="32"/>
      <c r="E25" s="32"/>
    </row>
    <row r="26" spans="1:5" x14ac:dyDescent="0.2">
      <c r="A26" s="15" t="s">
        <v>15</v>
      </c>
      <c r="B26" s="17"/>
      <c r="C26" s="33">
        <v>65</v>
      </c>
      <c r="D26" s="18">
        <f>B26*C26</f>
        <v>0</v>
      </c>
      <c r="E26" s="18">
        <f>D26*3</f>
        <v>0</v>
      </c>
    </row>
    <row r="27" spans="1:5" x14ac:dyDescent="0.2">
      <c r="A27" s="15" t="s">
        <v>13</v>
      </c>
      <c r="B27" s="17"/>
      <c r="C27" s="33">
        <v>80</v>
      </c>
      <c r="D27" s="18">
        <f>B27*C27</f>
        <v>0</v>
      </c>
      <c r="E27" s="18">
        <f>D27*3</f>
        <v>0</v>
      </c>
    </row>
    <row r="28" spans="1:5" x14ac:dyDescent="0.2">
      <c r="A28" s="15" t="s">
        <v>9</v>
      </c>
      <c r="B28" s="17"/>
      <c r="C28" s="33">
        <v>130</v>
      </c>
      <c r="D28" s="18">
        <f>B28*C28</f>
        <v>0</v>
      </c>
      <c r="E28" s="18">
        <f>D28*3</f>
        <v>0</v>
      </c>
    </row>
    <row r="29" spans="1:5" ht="15.75" x14ac:dyDescent="0.25">
      <c r="A29" s="30" t="s">
        <v>156</v>
      </c>
      <c r="B29" s="31"/>
      <c r="C29" s="31"/>
      <c r="D29" s="32"/>
      <c r="E29" s="32"/>
    </row>
    <row r="30" spans="1:5" x14ac:dyDescent="0.2">
      <c r="A30" s="15" t="s">
        <v>13</v>
      </c>
      <c r="B30" s="17"/>
      <c r="C30" s="33">
        <v>120</v>
      </c>
      <c r="D30" s="18">
        <f>B30*C30</f>
        <v>0</v>
      </c>
      <c r="E30" s="18">
        <f>D30*3</f>
        <v>0</v>
      </c>
    </row>
    <row r="31" spans="1:5" x14ac:dyDescent="0.2">
      <c r="A31" s="15" t="s">
        <v>9</v>
      </c>
      <c r="B31" s="17"/>
      <c r="C31" s="33">
        <v>140</v>
      </c>
      <c r="D31" s="18">
        <f>B31*C31</f>
        <v>0</v>
      </c>
      <c r="E31" s="18">
        <f>D31*3</f>
        <v>0</v>
      </c>
    </row>
    <row r="32" spans="1:5" x14ac:dyDescent="0.2">
      <c r="A32" s="15" t="s">
        <v>10</v>
      </c>
      <c r="B32" s="17"/>
      <c r="C32" s="33">
        <v>245</v>
      </c>
      <c r="D32" s="18">
        <f>B32*C32</f>
        <v>0</v>
      </c>
      <c r="E32" s="18">
        <f>D32*3</f>
        <v>0</v>
      </c>
    </row>
    <row r="33" spans="1:5" ht="15.75" x14ac:dyDescent="0.25">
      <c r="A33" s="125" t="s">
        <v>36</v>
      </c>
      <c r="B33" s="126"/>
      <c r="C33" s="127"/>
      <c r="D33" s="47">
        <f>SUM(D12:D32)</f>
        <v>0</v>
      </c>
      <c r="E33" s="47">
        <f>SUM(E12:E32)</f>
        <v>0</v>
      </c>
    </row>
    <row r="34" spans="1:5" x14ac:dyDescent="0.2">
      <c r="A34" s="117" t="s">
        <v>172</v>
      </c>
      <c r="B34" s="118"/>
      <c r="C34" s="118"/>
      <c r="D34" s="118"/>
      <c r="E34" s="118"/>
    </row>
  </sheetData>
  <sheetProtection sheet="1" selectLockedCells="1"/>
  <mergeCells count="13">
    <mergeCell ref="A1:E1"/>
    <mergeCell ref="A3:E3"/>
    <mergeCell ref="A2:E2"/>
    <mergeCell ref="A34:E34"/>
    <mergeCell ref="B4:E4"/>
    <mergeCell ref="B5:E5"/>
    <mergeCell ref="B7:E7"/>
    <mergeCell ref="B8:E8"/>
    <mergeCell ref="B6:E6"/>
    <mergeCell ref="A11:E11"/>
    <mergeCell ref="A33:C33"/>
    <mergeCell ref="A16:E16"/>
    <mergeCell ref="A21:E21"/>
  </mergeCells>
  <phoneticPr fontId="1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  <ignoredErrors>
    <ignoredError xmlns:x16r3="http://schemas.microsoft.com/office/spreadsheetml/2018/08/main" sqref="B6" x16r3:misleadingForma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A56C-7A0D-4181-AB4B-1E054C48B2AD}">
  <sheetPr>
    <pageSetUpPr fitToPage="1"/>
  </sheetPr>
  <dimension ref="A1:L770"/>
  <sheetViews>
    <sheetView showGridLines="0" workbookViewId="0">
      <selection activeCell="B17" sqref="B17"/>
    </sheetView>
  </sheetViews>
  <sheetFormatPr defaultRowHeight="15" x14ac:dyDescent="0.2"/>
  <cols>
    <col min="1" max="1" width="67.7109375" style="21" bestFit="1" customWidth="1"/>
    <col min="2" max="2" width="8.85546875" style="21" customWidth="1"/>
    <col min="3" max="3" width="13.42578125" style="19" customWidth="1"/>
    <col min="4" max="4" width="16.140625" style="19" customWidth="1"/>
    <col min="5" max="5" width="21.140625" style="22" customWidth="1"/>
    <col min="6" max="11" width="9.140625" style="19"/>
    <col min="12" max="12" width="18.7109375" style="19" customWidth="1"/>
    <col min="13" max="16384" width="9.140625" style="19"/>
  </cols>
  <sheetData>
    <row r="1" spans="1:12" ht="18" x14ac:dyDescent="0.25">
      <c r="A1" s="146" t="s">
        <v>3</v>
      </c>
      <c r="B1" s="147"/>
      <c r="C1" s="147"/>
      <c r="D1" s="147"/>
      <c r="E1" s="148"/>
    </row>
    <row r="2" spans="1:12" x14ac:dyDescent="0.2">
      <c r="A2" s="114" t="s">
        <v>100</v>
      </c>
      <c r="B2" s="115"/>
      <c r="C2" s="115"/>
      <c r="D2" s="115"/>
      <c r="E2" s="116"/>
    </row>
    <row r="3" spans="1:12" ht="15.75" x14ac:dyDescent="0.25">
      <c r="A3" s="149" t="s">
        <v>0</v>
      </c>
      <c r="B3" s="150"/>
      <c r="C3" s="150"/>
      <c r="D3" s="150"/>
      <c r="E3" s="151"/>
    </row>
    <row r="4" spans="1:12" ht="15.75" x14ac:dyDescent="0.25">
      <c r="A4" s="23" t="s">
        <v>2</v>
      </c>
      <c r="B4" s="140">
        <f>Summary!B4</f>
        <v>0</v>
      </c>
      <c r="C4" s="140"/>
      <c r="D4" s="140"/>
      <c r="E4" s="140"/>
    </row>
    <row r="5" spans="1:12" ht="15.75" x14ac:dyDescent="0.25">
      <c r="A5" s="23" t="s">
        <v>1</v>
      </c>
      <c r="B5" s="140">
        <f>Summary!B5</f>
        <v>0</v>
      </c>
      <c r="C5" s="140"/>
      <c r="D5" s="140"/>
      <c r="E5" s="140"/>
    </row>
    <row r="6" spans="1:12" ht="15.75" x14ac:dyDescent="0.25">
      <c r="A6" s="23" t="s">
        <v>42</v>
      </c>
      <c r="B6" s="140">
        <f>Summary!B6</f>
        <v>0</v>
      </c>
      <c r="C6" s="140"/>
      <c r="D6" s="140"/>
      <c r="E6" s="140"/>
    </row>
    <row r="7" spans="1:12" ht="15.75" x14ac:dyDescent="0.25">
      <c r="A7" s="23" t="s">
        <v>43</v>
      </c>
      <c r="B7" s="140">
        <f>Summary!B7</f>
        <v>0</v>
      </c>
      <c r="C7" s="140"/>
      <c r="D7" s="140"/>
      <c r="E7" s="140"/>
    </row>
    <row r="8" spans="1:12" ht="15.75" x14ac:dyDescent="0.25">
      <c r="A8" s="23" t="s">
        <v>44</v>
      </c>
      <c r="B8" s="140">
        <f>Summary!B8</f>
        <v>0</v>
      </c>
      <c r="C8" s="140"/>
      <c r="D8" s="140"/>
      <c r="E8" s="140"/>
    </row>
    <row r="9" spans="1:12" s="20" customFormat="1" ht="15.75" x14ac:dyDescent="0.25">
      <c r="A9" s="141"/>
      <c r="B9" s="141"/>
      <c r="C9" s="141"/>
      <c r="D9" s="141"/>
      <c r="E9" s="141"/>
    </row>
    <row r="10" spans="1:12" s="20" customFormat="1" ht="47.25" x14ac:dyDescent="0.25">
      <c r="A10" s="59" t="s">
        <v>27</v>
      </c>
      <c r="B10" s="35" t="s">
        <v>17</v>
      </c>
      <c r="C10" s="36" t="s">
        <v>33</v>
      </c>
      <c r="D10" s="36" t="s">
        <v>34</v>
      </c>
      <c r="E10" s="36" t="s">
        <v>37</v>
      </c>
    </row>
    <row r="11" spans="1:12" ht="16.5" thickBot="1" x14ac:dyDescent="0.3">
      <c r="A11" s="43" t="s">
        <v>111</v>
      </c>
      <c r="B11" s="52"/>
      <c r="C11" s="53"/>
      <c r="D11" s="52"/>
      <c r="E11" s="52"/>
    </row>
    <row r="12" spans="1:12" ht="16.5" customHeight="1" thickTop="1" thickBot="1" x14ac:dyDescent="0.25">
      <c r="A12" s="54" t="s">
        <v>126</v>
      </c>
      <c r="B12" s="75"/>
      <c r="C12" s="55">
        <v>50</v>
      </c>
      <c r="D12" s="152">
        <f>IF(C13=1.5,B12*C12*C13,B12*C12)</f>
        <v>0</v>
      </c>
      <c r="E12" s="131">
        <f>D12*3</f>
        <v>0</v>
      </c>
      <c r="F12" s="128" t="s">
        <v>143</v>
      </c>
      <c r="G12" s="129"/>
      <c r="H12" s="129"/>
      <c r="I12" s="129"/>
      <c r="J12" s="129"/>
      <c r="K12" s="129"/>
      <c r="L12" s="129"/>
    </row>
    <row r="13" spans="1:12" ht="15.75" customHeight="1" thickTop="1" thickBot="1" x14ac:dyDescent="0.25">
      <c r="A13" s="68" t="s">
        <v>32</v>
      </c>
      <c r="B13" s="71" t="s">
        <v>103</v>
      </c>
      <c r="C13" s="69" t="str">
        <f>IF(B13= "YES",1.5," ")</f>
        <v xml:space="preserve"> </v>
      </c>
      <c r="D13" s="153"/>
      <c r="E13" s="132"/>
      <c r="F13" s="130"/>
      <c r="G13" s="129"/>
      <c r="H13" s="129"/>
      <c r="I13" s="129"/>
      <c r="J13" s="129"/>
      <c r="K13" s="129"/>
      <c r="L13" s="129"/>
    </row>
    <row r="14" spans="1:12" s="20" customFormat="1" ht="17.25" thickTop="1" thickBot="1" x14ac:dyDescent="0.3">
      <c r="A14" s="142" t="s">
        <v>18</v>
      </c>
      <c r="B14" s="143"/>
      <c r="C14" s="142"/>
      <c r="D14" s="142"/>
      <c r="E14" s="142"/>
    </row>
    <row r="15" spans="1:12" s="20" customFormat="1" ht="17.25" thickTop="1" thickBot="1" x14ac:dyDescent="0.3">
      <c r="A15" s="54" t="s">
        <v>126</v>
      </c>
      <c r="B15" s="45"/>
      <c r="C15" s="55">
        <v>50</v>
      </c>
      <c r="D15" s="38">
        <f>B15*C15</f>
        <v>0</v>
      </c>
      <c r="E15" s="56">
        <f>D15*3</f>
        <v>0</v>
      </c>
      <c r="F15" s="130" t="s">
        <v>144</v>
      </c>
      <c r="G15" s="129"/>
      <c r="H15" s="129"/>
      <c r="I15" s="129"/>
      <c r="J15" s="129"/>
      <c r="K15" s="129"/>
      <c r="L15" s="129"/>
    </row>
    <row r="16" spans="1:12" s="20" customFormat="1" ht="16.5" thickTop="1" x14ac:dyDescent="0.25">
      <c r="A16" s="142" t="s">
        <v>19</v>
      </c>
      <c r="B16" s="142"/>
      <c r="C16" s="142"/>
      <c r="D16" s="142"/>
      <c r="E16" s="142"/>
    </row>
    <row r="17" spans="1:12" s="20" customFormat="1" ht="15.75" x14ac:dyDescent="0.25">
      <c r="A17" s="54" t="s">
        <v>126</v>
      </c>
      <c r="B17" s="86"/>
      <c r="C17" s="57">
        <v>100</v>
      </c>
      <c r="D17" s="38">
        <f>B17*C17</f>
        <v>0</v>
      </c>
      <c r="E17" s="56">
        <f>D17*3</f>
        <v>0</v>
      </c>
    </row>
    <row r="18" spans="1:12" s="20" customFormat="1" ht="15.75" x14ac:dyDescent="0.25">
      <c r="A18" s="133" t="s">
        <v>112</v>
      </c>
      <c r="B18" s="133"/>
      <c r="C18" s="133"/>
      <c r="D18" s="133"/>
      <c r="E18" s="133"/>
    </row>
    <row r="19" spans="1:12" s="20" customFormat="1" ht="16.5" thickBot="1" x14ac:dyDescent="0.3">
      <c r="A19" s="54" t="s">
        <v>160</v>
      </c>
      <c r="B19" s="70"/>
      <c r="C19" s="39">
        <v>10</v>
      </c>
      <c r="D19" s="131">
        <f>IF(OR(C20="x1",C20=""),B19*C19,IF(C20="x2",B19*C19*2,IF(C20="x3",B19*C19*3,0)))</f>
        <v>0</v>
      </c>
      <c r="E19" s="131">
        <f>D19*3</f>
        <v>0</v>
      </c>
      <c r="F19" s="128" t="s">
        <v>142</v>
      </c>
      <c r="G19" s="129"/>
      <c r="H19" s="129"/>
      <c r="I19" s="129"/>
      <c r="J19" s="129"/>
      <c r="K19" s="129"/>
      <c r="L19" s="129"/>
    </row>
    <row r="20" spans="1:12" s="20" customFormat="1" ht="17.25" thickTop="1" thickBot="1" x14ac:dyDescent="0.3">
      <c r="A20" s="68" t="s">
        <v>127</v>
      </c>
      <c r="B20" s="55">
        <v>6</v>
      </c>
      <c r="C20" s="83" t="str">
        <f>IF(B20=0,"",IF(AND(B20&gt;0,B20&lt;=6.4),"x1",IF(AND(B20&gt;=6.5,B20&lt;=12),"x2",IF(B20&gt;12,"x3",0))))</f>
        <v>x1</v>
      </c>
      <c r="D20" s="132"/>
      <c r="E20" s="132"/>
      <c r="F20" s="130"/>
      <c r="G20" s="129"/>
      <c r="H20" s="129"/>
      <c r="I20" s="129"/>
      <c r="J20" s="129"/>
      <c r="K20" s="129"/>
      <c r="L20" s="129"/>
    </row>
    <row r="21" spans="1:12" s="20" customFormat="1" ht="16.5" thickTop="1" x14ac:dyDescent="0.25">
      <c r="A21" s="133" t="s">
        <v>114</v>
      </c>
      <c r="B21" s="136"/>
      <c r="C21" s="133"/>
      <c r="D21" s="133"/>
      <c r="E21" s="133"/>
    </row>
    <row r="22" spans="1:12" s="20" customFormat="1" ht="15.75" x14ac:dyDescent="0.25">
      <c r="A22" s="54" t="s">
        <v>128</v>
      </c>
      <c r="B22" s="46"/>
      <c r="C22" s="39">
        <v>50</v>
      </c>
      <c r="D22" s="38">
        <f>B22*C22</f>
        <v>0</v>
      </c>
      <c r="E22" s="38">
        <f>D22*3</f>
        <v>0</v>
      </c>
    </row>
    <row r="23" spans="1:12" s="20" customFormat="1" ht="15.75" x14ac:dyDescent="0.25">
      <c r="A23" s="54" t="s">
        <v>129</v>
      </c>
      <c r="B23" s="46"/>
      <c r="C23" s="39">
        <v>40</v>
      </c>
      <c r="D23" s="38">
        <f>B23*C23</f>
        <v>0</v>
      </c>
      <c r="E23" s="38">
        <f>D23*3</f>
        <v>0</v>
      </c>
    </row>
    <row r="24" spans="1:12" s="20" customFormat="1" ht="15.75" x14ac:dyDescent="0.25">
      <c r="A24" s="54" t="s">
        <v>130</v>
      </c>
      <c r="B24" s="46"/>
      <c r="C24" s="39">
        <v>15</v>
      </c>
      <c r="D24" s="38">
        <f>B24*C24</f>
        <v>0</v>
      </c>
      <c r="E24" s="38">
        <f>D24*3</f>
        <v>0</v>
      </c>
    </row>
    <row r="25" spans="1:12" s="20" customFormat="1" ht="15.75" x14ac:dyDescent="0.25">
      <c r="A25" s="133" t="s">
        <v>161</v>
      </c>
      <c r="B25" s="133"/>
      <c r="C25" s="133"/>
      <c r="D25" s="133"/>
      <c r="E25" s="133"/>
    </row>
    <row r="26" spans="1:12" s="20" customFormat="1" ht="15.75" x14ac:dyDescent="0.25">
      <c r="A26" s="54" t="s">
        <v>131</v>
      </c>
      <c r="B26" s="46"/>
      <c r="C26" s="39">
        <v>10</v>
      </c>
      <c r="D26" s="38">
        <f>B26*C26</f>
        <v>0</v>
      </c>
      <c r="E26" s="38">
        <f>D26*3</f>
        <v>0</v>
      </c>
    </row>
    <row r="27" spans="1:12" s="20" customFormat="1" ht="15.75" x14ac:dyDescent="0.25">
      <c r="A27" s="54" t="s">
        <v>132</v>
      </c>
      <c r="B27" s="46"/>
      <c r="C27" s="39">
        <v>15</v>
      </c>
      <c r="D27" s="38">
        <f>B27*C27</f>
        <v>0</v>
      </c>
      <c r="E27" s="38">
        <f>D27*3</f>
        <v>0</v>
      </c>
    </row>
    <row r="28" spans="1:12" s="20" customFormat="1" ht="15.75" x14ac:dyDescent="0.25">
      <c r="A28" s="54" t="s">
        <v>133</v>
      </c>
      <c r="B28" s="46"/>
      <c r="C28" s="39">
        <v>20</v>
      </c>
      <c r="D28" s="38">
        <f>B28*C28</f>
        <v>0</v>
      </c>
      <c r="E28" s="38">
        <f>D28*3</f>
        <v>0</v>
      </c>
    </row>
    <row r="29" spans="1:12" s="20" customFormat="1" ht="16.5" thickBot="1" x14ac:dyDescent="0.3">
      <c r="A29" s="54" t="s">
        <v>134</v>
      </c>
      <c r="B29" s="46"/>
      <c r="C29" s="39">
        <v>25</v>
      </c>
      <c r="D29" s="38">
        <f>B29*C29</f>
        <v>0</v>
      </c>
      <c r="E29" s="38">
        <f>D29*3</f>
        <v>0</v>
      </c>
    </row>
    <row r="30" spans="1:12" ht="15" customHeight="1" thickTop="1" thickBot="1" x14ac:dyDescent="0.25">
      <c r="A30" s="68" t="s">
        <v>32</v>
      </c>
      <c r="B30" s="71" t="s">
        <v>103</v>
      </c>
      <c r="C30" s="72" t="str">
        <f>IF(B30= "YES",0.5," ")</f>
        <v xml:space="preserve"> </v>
      </c>
      <c r="D30" s="38">
        <f>IF(C30=0.5,0.5*((B26*C26)+(B27*C27)+(B28*C28)+(B29*C29)),0)</f>
        <v>0</v>
      </c>
      <c r="E30" s="38">
        <f>D30*3</f>
        <v>0</v>
      </c>
      <c r="F30" s="130" t="s">
        <v>145</v>
      </c>
      <c r="G30" s="129"/>
      <c r="H30" s="129"/>
      <c r="I30" s="129"/>
      <c r="J30" s="129"/>
      <c r="K30" s="129"/>
      <c r="L30" s="129"/>
    </row>
    <row r="31" spans="1:12" s="20" customFormat="1" ht="16.5" thickTop="1" x14ac:dyDescent="0.25">
      <c r="A31" s="133" t="s">
        <v>117</v>
      </c>
      <c r="B31" s="133"/>
      <c r="C31" s="133"/>
      <c r="D31" s="133"/>
      <c r="E31" s="133"/>
    </row>
    <row r="32" spans="1:12" s="20" customFormat="1" ht="16.5" thickBot="1" x14ac:dyDescent="0.3">
      <c r="A32" s="54" t="s">
        <v>126</v>
      </c>
      <c r="B32" s="70"/>
      <c r="C32" s="39">
        <v>100</v>
      </c>
      <c r="D32" s="131">
        <f>IF(B33="YES",B32*C32*1.5,B32*C32)</f>
        <v>0</v>
      </c>
      <c r="E32" s="131">
        <f>D32*3</f>
        <v>0</v>
      </c>
    </row>
    <row r="33" spans="1:12" s="20" customFormat="1" ht="17.25" thickTop="1" thickBot="1" x14ac:dyDescent="0.3">
      <c r="A33" s="68" t="s">
        <v>32</v>
      </c>
      <c r="B33" s="71" t="s">
        <v>103</v>
      </c>
      <c r="C33" s="69" t="str">
        <f>IF(B33= "YES",1.5," ")</f>
        <v xml:space="preserve"> </v>
      </c>
      <c r="D33" s="132"/>
      <c r="E33" s="132"/>
      <c r="F33" s="130" t="s">
        <v>145</v>
      </c>
      <c r="G33" s="129"/>
      <c r="H33" s="129"/>
      <c r="I33" s="129"/>
      <c r="J33" s="129"/>
      <c r="K33" s="129"/>
      <c r="L33" s="129"/>
    </row>
    <row r="34" spans="1:12" s="20" customFormat="1" ht="17.25" thickTop="1" thickBot="1" x14ac:dyDescent="0.3">
      <c r="A34" s="133" t="s">
        <v>20</v>
      </c>
      <c r="B34" s="136"/>
      <c r="C34" s="144"/>
      <c r="D34" s="133"/>
      <c r="E34" s="133"/>
    </row>
    <row r="35" spans="1:12" s="20" customFormat="1" ht="17.25" thickTop="1" thickBot="1" x14ac:dyDescent="0.3">
      <c r="A35" s="54" t="s">
        <v>126</v>
      </c>
      <c r="B35" s="44"/>
      <c r="C35" s="55">
        <v>75</v>
      </c>
      <c r="D35" s="58">
        <f>B35*C35</f>
        <v>0</v>
      </c>
      <c r="E35" s="38">
        <f>D35*3</f>
        <v>0</v>
      </c>
      <c r="F35" s="130" t="s">
        <v>146</v>
      </c>
      <c r="G35" s="129"/>
      <c r="H35" s="129"/>
      <c r="I35" s="129"/>
      <c r="J35" s="129"/>
      <c r="K35" s="129"/>
      <c r="L35" s="129"/>
    </row>
    <row r="36" spans="1:12" s="20" customFormat="1" ht="17.25" thickTop="1" thickBot="1" x14ac:dyDescent="0.3">
      <c r="A36" s="133" t="s">
        <v>21</v>
      </c>
      <c r="B36" s="133"/>
      <c r="C36" s="145"/>
      <c r="D36" s="133"/>
      <c r="E36" s="133"/>
    </row>
    <row r="37" spans="1:12" s="20" customFormat="1" ht="17.25" thickTop="1" thickBot="1" x14ac:dyDescent="0.3">
      <c r="A37" s="54" t="s">
        <v>126</v>
      </c>
      <c r="B37" s="44"/>
      <c r="C37" s="55">
        <v>150</v>
      </c>
      <c r="D37" s="58">
        <f>B37*C37</f>
        <v>0</v>
      </c>
      <c r="E37" s="38">
        <f>D37*3</f>
        <v>0</v>
      </c>
      <c r="F37" s="130" t="s">
        <v>150</v>
      </c>
      <c r="G37" s="129"/>
      <c r="H37" s="129"/>
      <c r="I37" s="129"/>
      <c r="J37" s="129"/>
      <c r="K37" s="129"/>
      <c r="L37" s="129"/>
    </row>
    <row r="38" spans="1:12" s="20" customFormat="1" ht="16.5" thickTop="1" x14ac:dyDescent="0.25">
      <c r="A38" s="133" t="s">
        <v>26</v>
      </c>
      <c r="B38" s="133"/>
      <c r="C38" s="136"/>
      <c r="D38" s="133"/>
      <c r="E38" s="133"/>
    </row>
    <row r="39" spans="1:12" s="20" customFormat="1" ht="15.75" x14ac:dyDescent="0.25">
      <c r="A39" s="54" t="s">
        <v>135</v>
      </c>
      <c r="B39" s="46"/>
      <c r="C39" s="39">
        <v>25</v>
      </c>
      <c r="D39" s="38">
        <f>B39*C39</f>
        <v>0</v>
      </c>
      <c r="E39" s="38">
        <f>D39*3</f>
        <v>0</v>
      </c>
    </row>
    <row r="40" spans="1:12" ht="15.75" x14ac:dyDescent="0.25">
      <c r="A40" s="133" t="s">
        <v>22</v>
      </c>
      <c r="B40" s="133"/>
      <c r="C40" s="133"/>
      <c r="D40" s="133"/>
      <c r="E40" s="133"/>
    </row>
    <row r="41" spans="1:12" ht="15" customHeight="1" x14ac:dyDescent="0.2">
      <c r="A41" s="54" t="s">
        <v>136</v>
      </c>
      <c r="B41" s="46"/>
      <c r="C41" s="39">
        <v>10</v>
      </c>
      <c r="D41" s="38">
        <f>B41*C41</f>
        <v>0</v>
      </c>
      <c r="E41" s="38">
        <f>D41*3</f>
        <v>0</v>
      </c>
    </row>
    <row r="42" spans="1:12" ht="15" customHeight="1" x14ac:dyDescent="0.2">
      <c r="A42" s="54" t="s">
        <v>137</v>
      </c>
      <c r="B42" s="46"/>
      <c r="C42" s="39">
        <v>15</v>
      </c>
      <c r="D42" s="38">
        <f>B42*C42</f>
        <v>0</v>
      </c>
      <c r="E42" s="38">
        <f>D42*3</f>
        <v>0</v>
      </c>
    </row>
    <row r="43" spans="1:12" ht="15.75" x14ac:dyDescent="0.25">
      <c r="A43" s="133" t="s">
        <v>162</v>
      </c>
      <c r="B43" s="133"/>
      <c r="C43" s="133"/>
      <c r="D43" s="133"/>
      <c r="E43" s="133"/>
    </row>
    <row r="44" spans="1:12" x14ac:dyDescent="0.2">
      <c r="A44" s="54" t="s">
        <v>126</v>
      </c>
      <c r="B44" s="46"/>
      <c r="C44" s="39">
        <v>10</v>
      </c>
      <c r="D44" s="38">
        <f>B44*C44</f>
        <v>0</v>
      </c>
      <c r="E44" s="38">
        <f>D44*3</f>
        <v>0</v>
      </c>
    </row>
    <row r="45" spans="1:12" ht="15.75" x14ac:dyDescent="0.25">
      <c r="A45" s="133" t="s">
        <v>120</v>
      </c>
      <c r="B45" s="133"/>
      <c r="C45" s="133"/>
      <c r="D45" s="133"/>
      <c r="E45" s="133"/>
    </row>
    <row r="46" spans="1:12" ht="15" customHeight="1" x14ac:dyDescent="0.2">
      <c r="A46" s="54" t="s">
        <v>139</v>
      </c>
      <c r="B46" s="46"/>
      <c r="C46" s="39">
        <v>60</v>
      </c>
      <c r="D46" s="38">
        <f>IF(C48=1.5,0,B46*C46)</f>
        <v>0</v>
      </c>
      <c r="E46" s="38">
        <f>D46*3</f>
        <v>0</v>
      </c>
    </row>
    <row r="47" spans="1:12" ht="15" customHeight="1" thickBot="1" x14ac:dyDescent="0.25">
      <c r="A47" s="54" t="s">
        <v>138</v>
      </c>
      <c r="B47" s="70"/>
      <c r="C47" s="39">
        <v>25</v>
      </c>
      <c r="D47" s="38">
        <f>IF(C48=1.5,0,B47*C47)</f>
        <v>0</v>
      </c>
      <c r="E47" s="38">
        <f>D47*3</f>
        <v>0</v>
      </c>
    </row>
    <row r="48" spans="1:12" ht="15" customHeight="1" thickTop="1" thickBot="1" x14ac:dyDescent="0.25">
      <c r="A48" s="68" t="s">
        <v>32</v>
      </c>
      <c r="B48" s="71" t="s">
        <v>103</v>
      </c>
      <c r="C48" s="72" t="str">
        <f>IF(B48= "YES",1.5," ")</f>
        <v xml:space="preserve"> </v>
      </c>
      <c r="D48" s="38">
        <f>IF(C48=1.5,1.5*((B46*C46)+(B47*C47)),0)</f>
        <v>0</v>
      </c>
      <c r="E48" s="38">
        <f>D48*3</f>
        <v>0</v>
      </c>
      <c r="F48" s="130" t="s">
        <v>145</v>
      </c>
      <c r="G48" s="129"/>
      <c r="H48" s="129"/>
      <c r="I48" s="129"/>
      <c r="J48" s="129"/>
      <c r="K48" s="129"/>
      <c r="L48" s="129"/>
    </row>
    <row r="49" spans="1:5" ht="16.5" thickTop="1" x14ac:dyDescent="0.25">
      <c r="A49" s="133" t="s">
        <v>4</v>
      </c>
      <c r="B49" s="136"/>
      <c r="C49" s="133"/>
      <c r="D49" s="133"/>
      <c r="E49" s="133"/>
    </row>
    <row r="50" spans="1:5" x14ac:dyDescent="0.2">
      <c r="A50" s="54" t="s">
        <v>126</v>
      </c>
      <c r="B50" s="46"/>
      <c r="C50" s="39">
        <v>150</v>
      </c>
      <c r="D50" s="38">
        <f>B50*C50</f>
        <v>0</v>
      </c>
      <c r="E50" s="38">
        <f>D50*3</f>
        <v>0</v>
      </c>
    </row>
    <row r="51" spans="1:5" ht="15.75" x14ac:dyDescent="0.25">
      <c r="A51" s="133" t="s">
        <v>23</v>
      </c>
      <c r="B51" s="133"/>
      <c r="C51" s="133"/>
      <c r="D51" s="133"/>
      <c r="E51" s="133"/>
    </row>
    <row r="52" spans="1:5" ht="15" customHeight="1" x14ac:dyDescent="0.2">
      <c r="A52" s="54" t="s">
        <v>28</v>
      </c>
      <c r="B52" s="46"/>
      <c r="C52" s="39">
        <v>75</v>
      </c>
      <c r="D52" s="38">
        <f>B52*C52</f>
        <v>0</v>
      </c>
      <c r="E52" s="38">
        <f>D52*3</f>
        <v>0</v>
      </c>
    </row>
    <row r="53" spans="1:5" ht="15" customHeight="1" x14ac:dyDescent="0.2">
      <c r="A53" s="54" t="s">
        <v>29</v>
      </c>
      <c r="B53" s="46"/>
      <c r="C53" s="39">
        <v>100</v>
      </c>
      <c r="D53" s="38">
        <f>B53*C53</f>
        <v>0</v>
      </c>
      <c r="E53" s="38">
        <f>D53*3</f>
        <v>0</v>
      </c>
    </row>
    <row r="54" spans="1:5" ht="15" customHeight="1" x14ac:dyDescent="0.2">
      <c r="A54" s="54" t="s">
        <v>30</v>
      </c>
      <c r="B54" s="46"/>
      <c r="C54" s="39">
        <v>150</v>
      </c>
      <c r="D54" s="38">
        <f>B54*C54</f>
        <v>0</v>
      </c>
      <c r="E54" s="38">
        <f>D54*3</f>
        <v>0</v>
      </c>
    </row>
    <row r="55" spans="1:5" ht="15.75" x14ac:dyDescent="0.25">
      <c r="A55" s="133" t="s">
        <v>24</v>
      </c>
      <c r="B55" s="133"/>
      <c r="C55" s="133"/>
      <c r="D55" s="133"/>
      <c r="E55" s="133"/>
    </row>
    <row r="56" spans="1:5" x14ac:dyDescent="0.2">
      <c r="A56" s="54" t="s">
        <v>31</v>
      </c>
      <c r="B56" s="46"/>
      <c r="C56" s="39">
        <v>0.125</v>
      </c>
      <c r="D56" s="38">
        <f>B56*C56</f>
        <v>0</v>
      </c>
      <c r="E56" s="38">
        <f>D56*3</f>
        <v>0</v>
      </c>
    </row>
    <row r="57" spans="1:5" ht="15.75" x14ac:dyDescent="0.25">
      <c r="A57" s="133" t="s">
        <v>25</v>
      </c>
      <c r="B57" s="133"/>
      <c r="C57" s="133"/>
      <c r="D57" s="133"/>
      <c r="E57" s="133"/>
    </row>
    <row r="58" spans="1:5" x14ac:dyDescent="0.2">
      <c r="A58" s="54" t="s">
        <v>35</v>
      </c>
      <c r="B58" s="46"/>
      <c r="C58" s="39">
        <v>50</v>
      </c>
      <c r="D58" s="38">
        <f>B58*C58</f>
        <v>0</v>
      </c>
      <c r="E58" s="38">
        <f>D58*3</f>
        <v>0</v>
      </c>
    </row>
    <row r="59" spans="1:5" ht="15.75" x14ac:dyDescent="0.25">
      <c r="A59" s="43" t="s">
        <v>5</v>
      </c>
      <c r="B59" s="46"/>
      <c r="C59" s="46"/>
      <c r="D59" s="38">
        <f>B59*C59</f>
        <v>0</v>
      </c>
      <c r="E59" s="38">
        <f>D59*3</f>
        <v>0</v>
      </c>
    </row>
    <row r="60" spans="1:5" ht="15.75" x14ac:dyDescent="0.25">
      <c r="A60" s="137" t="s">
        <v>36</v>
      </c>
      <c r="B60" s="138"/>
      <c r="C60" s="139"/>
      <c r="D60" s="42">
        <f>SUM(D12,D15,D17,D19,D22:D24,D26:D30,D32,D35,D37,D39,D41:D42,D44,D46:D48,D50,D52:D54,D56,D58:D59)</f>
        <v>0</v>
      </c>
      <c r="E60" s="42">
        <f>SUM(E12,E15,E17,E19,E22:E24,E26:E30,E32,E35,E37,E39,E41:E42,E44,E46:E48,E50,E52:E54,E56,E58:E59)</f>
        <v>0</v>
      </c>
    </row>
    <row r="61" spans="1:5" ht="15" customHeight="1" x14ac:dyDescent="0.2">
      <c r="A61" s="117" t="s">
        <v>172</v>
      </c>
      <c r="B61" s="118"/>
      <c r="C61" s="118"/>
      <c r="D61" s="118"/>
      <c r="E61" s="118"/>
    </row>
    <row r="62" spans="1:5" ht="15" customHeight="1" x14ac:dyDescent="0.2">
      <c r="A62" s="134" t="s">
        <v>113</v>
      </c>
      <c r="B62" s="134"/>
      <c r="C62" s="134"/>
      <c r="D62" s="134"/>
      <c r="E62" s="134"/>
    </row>
    <row r="63" spans="1:5" x14ac:dyDescent="0.2">
      <c r="A63" s="134"/>
      <c r="B63" s="134"/>
      <c r="C63" s="134"/>
      <c r="D63" s="134"/>
      <c r="E63" s="134"/>
    </row>
    <row r="64" spans="1:5" x14ac:dyDescent="0.2">
      <c r="A64" s="134" t="s">
        <v>115</v>
      </c>
      <c r="B64" s="134"/>
      <c r="C64" s="134"/>
      <c r="D64" s="134"/>
      <c r="E64" s="134"/>
    </row>
    <row r="65" spans="1:5" ht="15" customHeight="1" x14ac:dyDescent="0.2">
      <c r="A65" s="134"/>
      <c r="B65" s="134"/>
      <c r="C65" s="134"/>
      <c r="D65" s="134"/>
      <c r="E65" s="134"/>
    </row>
    <row r="66" spans="1:5" x14ac:dyDescent="0.2">
      <c r="A66" s="134"/>
      <c r="B66" s="134"/>
      <c r="C66" s="134"/>
      <c r="D66" s="134"/>
      <c r="E66" s="134"/>
    </row>
    <row r="67" spans="1:5" x14ac:dyDescent="0.2">
      <c r="A67" s="135" t="s">
        <v>116</v>
      </c>
      <c r="B67" s="135"/>
      <c r="C67" s="135"/>
      <c r="D67" s="135"/>
      <c r="E67" s="135"/>
    </row>
    <row r="68" spans="1:5" x14ac:dyDescent="0.2">
      <c r="A68" s="40"/>
      <c r="B68" s="40"/>
      <c r="C68" s="40"/>
      <c r="D68" s="40"/>
      <c r="E68" s="40"/>
    </row>
    <row r="69" spans="1:5" x14ac:dyDescent="0.2">
      <c r="A69" s="40"/>
      <c r="B69" s="40"/>
      <c r="C69" s="40"/>
      <c r="D69" s="40"/>
      <c r="E69" s="40"/>
    </row>
    <row r="70" spans="1:5" x14ac:dyDescent="0.2">
      <c r="A70" s="41"/>
      <c r="B70" s="41"/>
      <c r="C70" s="41"/>
      <c r="D70" s="41"/>
      <c r="E70" s="41"/>
    </row>
    <row r="71" spans="1:5" x14ac:dyDescent="0.2">
      <c r="A71" s="41"/>
      <c r="B71" s="41"/>
      <c r="C71" s="41"/>
      <c r="D71" s="41"/>
      <c r="E71" s="41"/>
    </row>
    <row r="72" spans="1:5" x14ac:dyDescent="0.2">
      <c r="A72" s="41"/>
      <c r="B72" s="41"/>
      <c r="C72" s="41"/>
      <c r="D72" s="41"/>
      <c r="E72" s="41"/>
    </row>
    <row r="73" spans="1:5" x14ac:dyDescent="0.2">
      <c r="A73" s="41"/>
      <c r="B73" s="41"/>
      <c r="C73" s="41"/>
      <c r="D73" s="41"/>
      <c r="E73" s="41"/>
    </row>
    <row r="74" spans="1:5" x14ac:dyDescent="0.2">
      <c r="A74" s="41"/>
      <c r="B74" s="41"/>
      <c r="C74" s="41"/>
      <c r="D74" s="41"/>
      <c r="E74" s="41"/>
    </row>
    <row r="75" spans="1:5" x14ac:dyDescent="0.2">
      <c r="A75" s="41"/>
      <c r="B75" s="41"/>
      <c r="C75" s="41"/>
      <c r="D75" s="41"/>
      <c r="E75" s="41"/>
    </row>
    <row r="76" spans="1:5" x14ac:dyDescent="0.2">
      <c r="A76" s="41"/>
      <c r="B76" s="41"/>
      <c r="C76" s="41"/>
      <c r="D76" s="41"/>
      <c r="E76" s="41"/>
    </row>
    <row r="77" spans="1:5" x14ac:dyDescent="0.2">
      <c r="A77" s="37"/>
      <c r="B77" s="37"/>
      <c r="C77" s="37"/>
      <c r="D77" s="37"/>
      <c r="E77" s="37"/>
    </row>
    <row r="78" spans="1:5" x14ac:dyDescent="0.2">
      <c r="A78" s="37"/>
      <c r="B78" s="37"/>
      <c r="C78" s="37"/>
      <c r="D78" s="37"/>
      <c r="E78" s="37"/>
    </row>
    <row r="79" spans="1:5" x14ac:dyDescent="0.2">
      <c r="A79" s="37"/>
      <c r="B79" s="37"/>
      <c r="C79" s="37"/>
      <c r="D79" s="37"/>
      <c r="E79" s="37"/>
    </row>
    <row r="80" spans="1:5" x14ac:dyDescent="0.2">
      <c r="A80" s="37"/>
      <c r="B80" s="37"/>
      <c r="C80" s="37"/>
      <c r="D80" s="37"/>
      <c r="E80" s="37"/>
    </row>
    <row r="81" spans="1:5" x14ac:dyDescent="0.2">
      <c r="A81" s="37"/>
      <c r="B81" s="37"/>
      <c r="C81" s="37"/>
      <c r="D81" s="37"/>
      <c r="E81" s="37"/>
    </row>
    <row r="82" spans="1:5" x14ac:dyDescent="0.2">
      <c r="A82" s="37"/>
      <c r="B82" s="37"/>
      <c r="C82" s="37"/>
      <c r="D82" s="37"/>
      <c r="E82" s="37"/>
    </row>
    <row r="83" spans="1:5" x14ac:dyDescent="0.2">
      <c r="A83" s="37"/>
      <c r="B83" s="37"/>
      <c r="C83" s="37"/>
      <c r="D83" s="37"/>
      <c r="E83" s="37"/>
    </row>
    <row r="84" spans="1:5" x14ac:dyDescent="0.2">
      <c r="A84" s="37"/>
      <c r="B84" s="37"/>
      <c r="C84" s="37"/>
      <c r="D84" s="37"/>
      <c r="E84" s="37"/>
    </row>
    <row r="85" spans="1:5" x14ac:dyDescent="0.2">
      <c r="A85" s="37"/>
      <c r="B85" s="37"/>
      <c r="C85" s="37"/>
      <c r="D85" s="37"/>
      <c r="E85" s="37"/>
    </row>
    <row r="86" spans="1:5" x14ac:dyDescent="0.2">
      <c r="A86" s="37"/>
      <c r="B86" s="37"/>
      <c r="C86" s="37"/>
      <c r="D86" s="37"/>
      <c r="E86" s="37"/>
    </row>
    <row r="87" spans="1:5" x14ac:dyDescent="0.2">
      <c r="A87" s="37"/>
      <c r="B87" s="37"/>
      <c r="C87" s="37"/>
      <c r="D87" s="37"/>
      <c r="E87" s="37"/>
    </row>
    <row r="88" spans="1:5" x14ac:dyDescent="0.2">
      <c r="A88" s="37"/>
      <c r="B88" s="37"/>
      <c r="C88" s="37"/>
      <c r="D88" s="37"/>
      <c r="E88" s="37"/>
    </row>
    <row r="89" spans="1:5" x14ac:dyDescent="0.2">
      <c r="A89" s="37"/>
      <c r="B89" s="37"/>
      <c r="C89" s="37"/>
      <c r="D89" s="37"/>
      <c r="E89" s="37"/>
    </row>
    <row r="90" spans="1:5" x14ac:dyDescent="0.2">
      <c r="A90" s="37"/>
      <c r="B90" s="37"/>
      <c r="C90" s="37"/>
      <c r="D90" s="37"/>
      <c r="E90" s="37"/>
    </row>
    <row r="91" spans="1:5" x14ac:dyDescent="0.2">
      <c r="A91" s="37"/>
      <c r="B91" s="37"/>
      <c r="C91" s="37"/>
      <c r="D91" s="37"/>
      <c r="E91" s="37"/>
    </row>
    <row r="92" spans="1:5" x14ac:dyDescent="0.2">
      <c r="A92" s="37"/>
      <c r="B92" s="37"/>
      <c r="C92" s="37"/>
      <c r="D92" s="37"/>
      <c r="E92" s="37"/>
    </row>
    <row r="93" spans="1:5" x14ac:dyDescent="0.2">
      <c r="A93" s="37"/>
      <c r="B93" s="37"/>
      <c r="C93" s="37"/>
      <c r="D93" s="37"/>
      <c r="E93" s="37"/>
    </row>
    <row r="94" spans="1:5" x14ac:dyDescent="0.2">
      <c r="A94" s="37"/>
      <c r="B94" s="37"/>
      <c r="C94" s="37"/>
      <c r="D94" s="37"/>
      <c r="E94" s="37"/>
    </row>
    <row r="95" spans="1:5" x14ac:dyDescent="0.2">
      <c r="A95" s="37"/>
      <c r="B95" s="37"/>
      <c r="C95" s="37"/>
      <c r="D95" s="37"/>
      <c r="E95" s="37"/>
    </row>
    <row r="96" spans="1:5" x14ac:dyDescent="0.2">
      <c r="A96" s="37"/>
      <c r="B96" s="37"/>
      <c r="C96" s="37"/>
      <c r="D96" s="37"/>
      <c r="E96" s="37"/>
    </row>
    <row r="97" spans="1:5" x14ac:dyDescent="0.2">
      <c r="A97" s="37"/>
      <c r="B97" s="37"/>
      <c r="C97" s="37"/>
      <c r="D97" s="37"/>
      <c r="E97" s="37"/>
    </row>
    <row r="98" spans="1:5" x14ac:dyDescent="0.2">
      <c r="A98" s="37"/>
      <c r="B98" s="37"/>
      <c r="C98" s="37"/>
      <c r="D98" s="37"/>
      <c r="E98" s="37"/>
    </row>
    <row r="99" spans="1:5" x14ac:dyDescent="0.2">
      <c r="A99" s="37"/>
      <c r="B99" s="37"/>
      <c r="C99" s="37"/>
      <c r="D99" s="37"/>
      <c r="E99" s="37"/>
    </row>
    <row r="100" spans="1:5" x14ac:dyDescent="0.2">
      <c r="A100" s="37"/>
      <c r="B100" s="37"/>
      <c r="C100" s="37"/>
      <c r="D100" s="37"/>
      <c r="E100" s="37"/>
    </row>
    <row r="101" spans="1:5" x14ac:dyDescent="0.2">
      <c r="E101" s="19"/>
    </row>
    <row r="102" spans="1:5" x14ac:dyDescent="0.2">
      <c r="E102" s="19"/>
    </row>
    <row r="103" spans="1:5" x14ac:dyDescent="0.2">
      <c r="E103" s="19"/>
    </row>
    <row r="104" spans="1:5" x14ac:dyDescent="0.2">
      <c r="E104" s="19"/>
    </row>
    <row r="105" spans="1:5" x14ac:dyDescent="0.2">
      <c r="E105" s="19"/>
    </row>
    <row r="106" spans="1:5" x14ac:dyDescent="0.2">
      <c r="E106" s="19"/>
    </row>
    <row r="107" spans="1:5" x14ac:dyDescent="0.2">
      <c r="E107" s="19"/>
    </row>
    <row r="108" spans="1:5" x14ac:dyDescent="0.2">
      <c r="E108" s="19"/>
    </row>
    <row r="109" spans="1:5" x14ac:dyDescent="0.2">
      <c r="E109" s="19"/>
    </row>
    <row r="110" spans="1:5" x14ac:dyDescent="0.2">
      <c r="E110" s="19"/>
    </row>
    <row r="111" spans="1:5" x14ac:dyDescent="0.2">
      <c r="E111" s="19"/>
    </row>
    <row r="112" spans="1:5" x14ac:dyDescent="0.2">
      <c r="E112" s="19"/>
    </row>
    <row r="113" spans="5:5" x14ac:dyDescent="0.2">
      <c r="E113" s="19"/>
    </row>
    <row r="114" spans="5:5" x14ac:dyDescent="0.2">
      <c r="E114" s="19"/>
    </row>
    <row r="115" spans="5:5" x14ac:dyDescent="0.2">
      <c r="E115" s="19"/>
    </row>
    <row r="116" spans="5:5" x14ac:dyDescent="0.2">
      <c r="E116" s="19"/>
    </row>
    <row r="117" spans="5:5" x14ac:dyDescent="0.2">
      <c r="E117" s="19"/>
    </row>
    <row r="118" spans="5:5" x14ac:dyDescent="0.2">
      <c r="E118" s="19"/>
    </row>
    <row r="119" spans="5:5" x14ac:dyDescent="0.2">
      <c r="E119" s="19"/>
    </row>
    <row r="120" spans="5:5" x14ac:dyDescent="0.2">
      <c r="E120" s="19"/>
    </row>
    <row r="121" spans="5:5" x14ac:dyDescent="0.2">
      <c r="E121" s="19"/>
    </row>
    <row r="122" spans="5:5" x14ac:dyDescent="0.2">
      <c r="E122" s="19"/>
    </row>
    <row r="123" spans="5:5" x14ac:dyDescent="0.2">
      <c r="E123" s="19"/>
    </row>
    <row r="124" spans="5:5" x14ac:dyDescent="0.2">
      <c r="E124" s="19"/>
    </row>
    <row r="125" spans="5:5" x14ac:dyDescent="0.2">
      <c r="E125" s="19"/>
    </row>
    <row r="126" spans="5:5" x14ac:dyDescent="0.2">
      <c r="E126" s="19"/>
    </row>
    <row r="127" spans="5:5" x14ac:dyDescent="0.2">
      <c r="E127" s="19"/>
    </row>
    <row r="128" spans="5:5" x14ac:dyDescent="0.2">
      <c r="E128" s="19"/>
    </row>
    <row r="129" spans="5:5" x14ac:dyDescent="0.2">
      <c r="E129" s="19"/>
    </row>
    <row r="130" spans="5:5" x14ac:dyDescent="0.2">
      <c r="E130" s="19"/>
    </row>
    <row r="131" spans="5:5" x14ac:dyDescent="0.2">
      <c r="E131" s="19"/>
    </row>
    <row r="132" spans="5:5" x14ac:dyDescent="0.2">
      <c r="E132" s="19"/>
    </row>
    <row r="133" spans="5:5" x14ac:dyDescent="0.2">
      <c r="E133" s="19"/>
    </row>
    <row r="134" spans="5:5" x14ac:dyDescent="0.2">
      <c r="E134" s="19"/>
    </row>
    <row r="135" spans="5:5" x14ac:dyDescent="0.2">
      <c r="E135" s="19"/>
    </row>
    <row r="136" spans="5:5" x14ac:dyDescent="0.2">
      <c r="E136" s="19"/>
    </row>
    <row r="137" spans="5:5" x14ac:dyDescent="0.2">
      <c r="E137" s="19"/>
    </row>
    <row r="138" spans="5:5" x14ac:dyDescent="0.2">
      <c r="E138" s="19"/>
    </row>
    <row r="139" spans="5:5" x14ac:dyDescent="0.2">
      <c r="E139" s="19"/>
    </row>
    <row r="140" spans="5:5" x14ac:dyDescent="0.2">
      <c r="E140" s="19"/>
    </row>
    <row r="141" spans="5:5" x14ac:dyDescent="0.2">
      <c r="E141" s="19"/>
    </row>
    <row r="142" spans="5:5" x14ac:dyDescent="0.2">
      <c r="E142" s="19"/>
    </row>
    <row r="143" spans="5:5" x14ac:dyDescent="0.2">
      <c r="E143" s="19"/>
    </row>
    <row r="144" spans="5:5" x14ac:dyDescent="0.2">
      <c r="E144" s="19"/>
    </row>
    <row r="145" spans="5:5" x14ac:dyDescent="0.2">
      <c r="E145" s="19"/>
    </row>
    <row r="146" spans="5:5" x14ac:dyDescent="0.2">
      <c r="E146" s="19"/>
    </row>
    <row r="147" spans="5:5" x14ac:dyDescent="0.2">
      <c r="E147" s="19"/>
    </row>
    <row r="148" spans="5:5" x14ac:dyDescent="0.2">
      <c r="E148" s="19"/>
    </row>
    <row r="149" spans="5:5" x14ac:dyDescent="0.2">
      <c r="E149" s="19"/>
    </row>
    <row r="150" spans="5:5" x14ac:dyDescent="0.2">
      <c r="E150" s="19"/>
    </row>
    <row r="151" spans="5:5" x14ac:dyDescent="0.2">
      <c r="E151" s="19"/>
    </row>
    <row r="152" spans="5:5" x14ac:dyDescent="0.2">
      <c r="E152" s="19"/>
    </row>
    <row r="153" spans="5:5" x14ac:dyDescent="0.2">
      <c r="E153" s="19"/>
    </row>
    <row r="154" spans="5:5" x14ac:dyDescent="0.2">
      <c r="E154" s="19"/>
    </row>
    <row r="155" spans="5:5" x14ac:dyDescent="0.2">
      <c r="E155" s="19"/>
    </row>
    <row r="156" spans="5:5" x14ac:dyDescent="0.2">
      <c r="E156" s="19"/>
    </row>
    <row r="157" spans="5:5" x14ac:dyDescent="0.2">
      <c r="E157" s="19"/>
    </row>
    <row r="158" spans="5:5" x14ac:dyDescent="0.2">
      <c r="E158" s="19"/>
    </row>
    <row r="159" spans="5:5" x14ac:dyDescent="0.2">
      <c r="E159" s="19"/>
    </row>
    <row r="160" spans="5:5" x14ac:dyDescent="0.2">
      <c r="E160" s="19"/>
    </row>
    <row r="161" spans="5:5" x14ac:dyDescent="0.2">
      <c r="E161" s="19"/>
    </row>
    <row r="162" spans="5:5" x14ac:dyDescent="0.2">
      <c r="E162" s="19"/>
    </row>
    <row r="163" spans="5:5" x14ac:dyDescent="0.2">
      <c r="E163" s="19"/>
    </row>
    <row r="164" spans="5:5" x14ac:dyDescent="0.2">
      <c r="E164" s="19"/>
    </row>
    <row r="165" spans="5:5" x14ac:dyDescent="0.2">
      <c r="E165" s="19"/>
    </row>
    <row r="166" spans="5:5" x14ac:dyDescent="0.2">
      <c r="E166" s="19"/>
    </row>
    <row r="167" spans="5:5" x14ac:dyDescent="0.2">
      <c r="E167" s="19"/>
    </row>
    <row r="168" spans="5:5" x14ac:dyDescent="0.2">
      <c r="E168" s="19"/>
    </row>
    <row r="169" spans="5:5" x14ac:dyDescent="0.2">
      <c r="E169" s="19"/>
    </row>
    <row r="170" spans="5:5" x14ac:dyDescent="0.2">
      <c r="E170" s="19"/>
    </row>
    <row r="171" spans="5:5" x14ac:dyDescent="0.2">
      <c r="E171" s="19"/>
    </row>
    <row r="172" spans="5:5" x14ac:dyDescent="0.2">
      <c r="E172" s="19"/>
    </row>
    <row r="173" spans="5:5" x14ac:dyDescent="0.2">
      <c r="E173" s="19"/>
    </row>
    <row r="174" spans="5:5" x14ac:dyDescent="0.2">
      <c r="E174" s="19"/>
    </row>
    <row r="175" spans="5:5" x14ac:dyDescent="0.2">
      <c r="E175" s="19"/>
    </row>
    <row r="176" spans="5:5" x14ac:dyDescent="0.2">
      <c r="E176" s="19"/>
    </row>
    <row r="177" spans="5:5" x14ac:dyDescent="0.2">
      <c r="E177" s="19"/>
    </row>
    <row r="178" spans="5:5" x14ac:dyDescent="0.2">
      <c r="E178" s="19"/>
    </row>
    <row r="179" spans="5:5" x14ac:dyDescent="0.2">
      <c r="E179" s="19"/>
    </row>
    <row r="180" spans="5:5" x14ac:dyDescent="0.2">
      <c r="E180" s="19"/>
    </row>
    <row r="181" spans="5:5" x14ac:dyDescent="0.2">
      <c r="E181" s="19"/>
    </row>
    <row r="182" spans="5:5" x14ac:dyDescent="0.2">
      <c r="E182" s="19"/>
    </row>
    <row r="183" spans="5:5" x14ac:dyDescent="0.2">
      <c r="E183" s="19"/>
    </row>
    <row r="184" spans="5:5" x14ac:dyDescent="0.2">
      <c r="E184" s="19"/>
    </row>
    <row r="185" spans="5:5" x14ac:dyDescent="0.2">
      <c r="E185" s="19"/>
    </row>
    <row r="186" spans="5:5" x14ac:dyDescent="0.2">
      <c r="E186" s="19"/>
    </row>
    <row r="187" spans="5:5" x14ac:dyDescent="0.2">
      <c r="E187" s="19"/>
    </row>
    <row r="188" spans="5:5" x14ac:dyDescent="0.2">
      <c r="E188" s="19"/>
    </row>
    <row r="189" spans="5:5" x14ac:dyDescent="0.2">
      <c r="E189" s="19"/>
    </row>
    <row r="190" spans="5:5" x14ac:dyDescent="0.2">
      <c r="E190" s="19"/>
    </row>
    <row r="191" spans="5:5" x14ac:dyDescent="0.2">
      <c r="E191" s="19"/>
    </row>
    <row r="192" spans="5:5" x14ac:dyDescent="0.2">
      <c r="E192" s="19"/>
    </row>
    <row r="193" spans="5:5" x14ac:dyDescent="0.2">
      <c r="E193" s="19"/>
    </row>
    <row r="194" spans="5:5" x14ac:dyDescent="0.2">
      <c r="E194" s="19"/>
    </row>
    <row r="195" spans="5:5" x14ac:dyDescent="0.2">
      <c r="E195" s="19"/>
    </row>
    <row r="196" spans="5:5" x14ac:dyDescent="0.2">
      <c r="E196" s="19"/>
    </row>
    <row r="197" spans="5:5" x14ac:dyDescent="0.2">
      <c r="E197" s="19"/>
    </row>
    <row r="198" spans="5:5" x14ac:dyDescent="0.2">
      <c r="E198" s="19"/>
    </row>
    <row r="199" spans="5:5" x14ac:dyDescent="0.2">
      <c r="E199" s="19"/>
    </row>
    <row r="200" spans="5:5" x14ac:dyDescent="0.2">
      <c r="E200" s="19"/>
    </row>
    <row r="201" spans="5:5" x14ac:dyDescent="0.2">
      <c r="E201" s="19"/>
    </row>
    <row r="202" spans="5:5" x14ac:dyDescent="0.2">
      <c r="E202" s="19"/>
    </row>
    <row r="203" spans="5:5" x14ac:dyDescent="0.2">
      <c r="E203" s="19"/>
    </row>
    <row r="204" spans="5:5" x14ac:dyDescent="0.2">
      <c r="E204" s="19"/>
    </row>
    <row r="205" spans="5:5" x14ac:dyDescent="0.2">
      <c r="E205" s="19"/>
    </row>
    <row r="206" spans="5:5" x14ac:dyDescent="0.2">
      <c r="E206" s="19"/>
    </row>
    <row r="207" spans="5:5" x14ac:dyDescent="0.2">
      <c r="E207" s="19"/>
    </row>
    <row r="208" spans="5:5" x14ac:dyDescent="0.2">
      <c r="E208" s="19"/>
    </row>
    <row r="209" spans="5:5" x14ac:dyDescent="0.2">
      <c r="E209" s="19"/>
    </row>
    <row r="210" spans="5:5" x14ac:dyDescent="0.2">
      <c r="E210" s="19"/>
    </row>
    <row r="211" spans="5:5" x14ac:dyDescent="0.2">
      <c r="E211" s="19"/>
    </row>
    <row r="212" spans="5:5" x14ac:dyDescent="0.2">
      <c r="E212" s="19"/>
    </row>
    <row r="213" spans="5:5" x14ac:dyDescent="0.2">
      <c r="E213" s="19"/>
    </row>
    <row r="214" spans="5:5" x14ac:dyDescent="0.2">
      <c r="E214" s="19"/>
    </row>
    <row r="215" spans="5:5" x14ac:dyDescent="0.2">
      <c r="E215" s="19"/>
    </row>
    <row r="216" spans="5:5" x14ac:dyDescent="0.2">
      <c r="E216" s="19"/>
    </row>
    <row r="217" spans="5:5" x14ac:dyDescent="0.2">
      <c r="E217" s="19"/>
    </row>
    <row r="218" spans="5:5" x14ac:dyDescent="0.2">
      <c r="E218" s="19"/>
    </row>
    <row r="219" spans="5:5" x14ac:dyDescent="0.2">
      <c r="E219" s="19"/>
    </row>
    <row r="220" spans="5:5" x14ac:dyDescent="0.2">
      <c r="E220" s="19"/>
    </row>
    <row r="221" spans="5:5" x14ac:dyDescent="0.2">
      <c r="E221" s="19"/>
    </row>
    <row r="222" spans="5:5" x14ac:dyDescent="0.2">
      <c r="E222" s="19"/>
    </row>
    <row r="223" spans="5:5" x14ac:dyDescent="0.2">
      <c r="E223" s="19"/>
    </row>
    <row r="224" spans="5:5" x14ac:dyDescent="0.2">
      <c r="E224" s="19"/>
    </row>
    <row r="225" spans="5:5" x14ac:dyDescent="0.2">
      <c r="E225" s="19"/>
    </row>
    <row r="226" spans="5:5" x14ac:dyDescent="0.2">
      <c r="E226" s="19"/>
    </row>
    <row r="227" spans="5:5" x14ac:dyDescent="0.2">
      <c r="E227" s="19"/>
    </row>
    <row r="228" spans="5:5" x14ac:dyDescent="0.2">
      <c r="E228" s="19"/>
    </row>
    <row r="229" spans="5:5" x14ac:dyDescent="0.2">
      <c r="E229" s="19"/>
    </row>
    <row r="230" spans="5:5" x14ac:dyDescent="0.2">
      <c r="E230" s="19"/>
    </row>
    <row r="231" spans="5:5" x14ac:dyDescent="0.2">
      <c r="E231" s="19"/>
    </row>
    <row r="232" spans="5:5" x14ac:dyDescent="0.2">
      <c r="E232" s="19"/>
    </row>
    <row r="233" spans="5:5" x14ac:dyDescent="0.2">
      <c r="E233" s="19"/>
    </row>
    <row r="234" spans="5:5" x14ac:dyDescent="0.2">
      <c r="E234" s="19"/>
    </row>
    <row r="235" spans="5:5" x14ac:dyDescent="0.2">
      <c r="E235" s="19"/>
    </row>
    <row r="236" spans="5:5" x14ac:dyDescent="0.2">
      <c r="E236" s="19"/>
    </row>
    <row r="237" spans="5:5" x14ac:dyDescent="0.2">
      <c r="E237" s="19"/>
    </row>
    <row r="238" spans="5:5" x14ac:dyDescent="0.2">
      <c r="E238" s="19"/>
    </row>
    <row r="239" spans="5:5" x14ac:dyDescent="0.2">
      <c r="E239" s="19"/>
    </row>
    <row r="240" spans="5:5" x14ac:dyDescent="0.2">
      <c r="E240" s="19"/>
    </row>
    <row r="241" spans="5:5" x14ac:dyDescent="0.2">
      <c r="E241" s="19"/>
    </row>
    <row r="242" spans="5:5" x14ac:dyDescent="0.2">
      <c r="E242" s="19"/>
    </row>
    <row r="243" spans="5:5" x14ac:dyDescent="0.2">
      <c r="E243" s="19"/>
    </row>
    <row r="244" spans="5:5" x14ac:dyDescent="0.2">
      <c r="E244" s="19"/>
    </row>
    <row r="245" spans="5:5" x14ac:dyDescent="0.2">
      <c r="E245" s="19"/>
    </row>
    <row r="246" spans="5:5" x14ac:dyDescent="0.2">
      <c r="E246" s="19"/>
    </row>
    <row r="247" spans="5:5" x14ac:dyDescent="0.2">
      <c r="E247" s="19"/>
    </row>
    <row r="248" spans="5:5" x14ac:dyDescent="0.2">
      <c r="E248" s="19"/>
    </row>
    <row r="249" spans="5:5" x14ac:dyDescent="0.2">
      <c r="E249" s="19"/>
    </row>
    <row r="250" spans="5:5" x14ac:dyDescent="0.2">
      <c r="E250" s="19"/>
    </row>
    <row r="251" spans="5:5" x14ac:dyDescent="0.2">
      <c r="E251" s="19"/>
    </row>
    <row r="252" spans="5:5" x14ac:dyDescent="0.2">
      <c r="E252" s="19"/>
    </row>
    <row r="253" spans="5:5" x14ac:dyDescent="0.2">
      <c r="E253" s="19"/>
    </row>
    <row r="254" spans="5:5" x14ac:dyDescent="0.2">
      <c r="E254" s="19"/>
    </row>
    <row r="255" spans="5:5" x14ac:dyDescent="0.2">
      <c r="E255" s="19"/>
    </row>
    <row r="256" spans="5:5" x14ac:dyDescent="0.2">
      <c r="E256" s="19"/>
    </row>
    <row r="257" spans="5:5" x14ac:dyDescent="0.2">
      <c r="E257" s="19"/>
    </row>
    <row r="258" spans="5:5" x14ac:dyDescent="0.2">
      <c r="E258" s="19"/>
    </row>
    <row r="259" spans="5:5" x14ac:dyDescent="0.2">
      <c r="E259" s="19"/>
    </row>
    <row r="260" spans="5:5" x14ac:dyDescent="0.2">
      <c r="E260" s="19"/>
    </row>
    <row r="261" spans="5:5" x14ac:dyDescent="0.2">
      <c r="E261" s="19"/>
    </row>
    <row r="262" spans="5:5" x14ac:dyDescent="0.2">
      <c r="E262" s="19"/>
    </row>
    <row r="263" spans="5:5" x14ac:dyDescent="0.2">
      <c r="E263" s="19"/>
    </row>
    <row r="264" spans="5:5" x14ac:dyDescent="0.2">
      <c r="E264" s="19"/>
    </row>
    <row r="265" spans="5:5" x14ac:dyDescent="0.2">
      <c r="E265" s="19"/>
    </row>
    <row r="266" spans="5:5" x14ac:dyDescent="0.2">
      <c r="E266" s="19"/>
    </row>
    <row r="267" spans="5:5" x14ac:dyDescent="0.2">
      <c r="E267" s="19"/>
    </row>
    <row r="268" spans="5:5" x14ac:dyDescent="0.2">
      <c r="E268" s="19"/>
    </row>
    <row r="269" spans="5:5" x14ac:dyDescent="0.2">
      <c r="E269" s="19"/>
    </row>
    <row r="270" spans="5:5" x14ac:dyDescent="0.2">
      <c r="E270" s="19"/>
    </row>
    <row r="271" spans="5:5" x14ac:dyDescent="0.2">
      <c r="E271" s="19"/>
    </row>
    <row r="272" spans="5:5" x14ac:dyDescent="0.2">
      <c r="E272" s="19"/>
    </row>
    <row r="273" spans="5:5" x14ac:dyDescent="0.2">
      <c r="E273" s="19"/>
    </row>
    <row r="274" spans="5:5" x14ac:dyDescent="0.2">
      <c r="E274" s="19"/>
    </row>
    <row r="275" spans="5:5" x14ac:dyDescent="0.2">
      <c r="E275" s="19"/>
    </row>
    <row r="276" spans="5:5" x14ac:dyDescent="0.2">
      <c r="E276" s="19"/>
    </row>
    <row r="277" spans="5:5" x14ac:dyDescent="0.2">
      <c r="E277" s="19"/>
    </row>
    <row r="278" spans="5:5" x14ac:dyDescent="0.2">
      <c r="E278" s="19"/>
    </row>
    <row r="279" spans="5:5" x14ac:dyDescent="0.2">
      <c r="E279" s="19"/>
    </row>
    <row r="280" spans="5:5" x14ac:dyDescent="0.2">
      <c r="E280" s="19"/>
    </row>
    <row r="281" spans="5:5" x14ac:dyDescent="0.2">
      <c r="E281" s="19"/>
    </row>
    <row r="282" spans="5:5" x14ac:dyDescent="0.2">
      <c r="E282" s="19"/>
    </row>
    <row r="283" spans="5:5" x14ac:dyDescent="0.2">
      <c r="E283" s="19"/>
    </row>
    <row r="284" spans="5:5" x14ac:dyDescent="0.2">
      <c r="E284" s="19"/>
    </row>
    <row r="285" spans="5:5" x14ac:dyDescent="0.2">
      <c r="E285" s="19"/>
    </row>
    <row r="286" spans="5:5" x14ac:dyDescent="0.2">
      <c r="E286" s="19"/>
    </row>
    <row r="287" spans="5:5" x14ac:dyDescent="0.2">
      <c r="E287" s="19"/>
    </row>
    <row r="288" spans="5:5" x14ac:dyDescent="0.2">
      <c r="E288" s="19"/>
    </row>
    <row r="289" spans="5:5" x14ac:dyDescent="0.2">
      <c r="E289" s="19"/>
    </row>
    <row r="290" spans="5:5" x14ac:dyDescent="0.2">
      <c r="E290" s="19"/>
    </row>
    <row r="291" spans="5:5" x14ac:dyDescent="0.2">
      <c r="E291" s="19"/>
    </row>
    <row r="292" spans="5:5" x14ac:dyDescent="0.2">
      <c r="E292" s="19"/>
    </row>
    <row r="293" spans="5:5" x14ac:dyDescent="0.2">
      <c r="E293" s="19"/>
    </row>
    <row r="294" spans="5:5" x14ac:dyDescent="0.2">
      <c r="E294" s="19"/>
    </row>
    <row r="295" spans="5:5" x14ac:dyDescent="0.2">
      <c r="E295" s="19"/>
    </row>
    <row r="296" spans="5:5" x14ac:dyDescent="0.2">
      <c r="E296" s="19"/>
    </row>
    <row r="297" spans="5:5" x14ac:dyDescent="0.2">
      <c r="E297" s="19"/>
    </row>
    <row r="298" spans="5:5" x14ac:dyDescent="0.2">
      <c r="E298" s="19"/>
    </row>
    <row r="299" spans="5:5" x14ac:dyDescent="0.2">
      <c r="E299" s="19"/>
    </row>
    <row r="300" spans="5:5" x14ac:dyDescent="0.2">
      <c r="E300" s="19"/>
    </row>
    <row r="301" spans="5:5" x14ac:dyDescent="0.2">
      <c r="E301" s="19"/>
    </row>
    <row r="302" spans="5:5" x14ac:dyDescent="0.2">
      <c r="E302" s="19"/>
    </row>
    <row r="303" spans="5:5" x14ac:dyDescent="0.2">
      <c r="E303" s="19"/>
    </row>
    <row r="304" spans="5:5" x14ac:dyDescent="0.2">
      <c r="E304" s="19"/>
    </row>
    <row r="305" spans="5:5" x14ac:dyDescent="0.2">
      <c r="E305" s="19"/>
    </row>
    <row r="306" spans="5:5" x14ac:dyDescent="0.2">
      <c r="E306" s="19"/>
    </row>
    <row r="307" spans="5:5" x14ac:dyDescent="0.2">
      <c r="E307" s="19"/>
    </row>
    <row r="308" spans="5:5" x14ac:dyDescent="0.2">
      <c r="E308" s="19"/>
    </row>
    <row r="309" spans="5:5" x14ac:dyDescent="0.2">
      <c r="E309" s="19"/>
    </row>
    <row r="310" spans="5:5" x14ac:dyDescent="0.2">
      <c r="E310" s="19"/>
    </row>
    <row r="311" spans="5:5" x14ac:dyDescent="0.2">
      <c r="E311" s="19"/>
    </row>
    <row r="312" spans="5:5" x14ac:dyDescent="0.2">
      <c r="E312" s="19"/>
    </row>
    <row r="313" spans="5:5" x14ac:dyDescent="0.2">
      <c r="E313" s="19"/>
    </row>
    <row r="314" spans="5:5" x14ac:dyDescent="0.2">
      <c r="E314" s="19"/>
    </row>
    <row r="315" spans="5:5" x14ac:dyDescent="0.2">
      <c r="E315" s="19"/>
    </row>
    <row r="316" spans="5:5" x14ac:dyDescent="0.2">
      <c r="E316" s="19"/>
    </row>
    <row r="317" spans="5:5" x14ac:dyDescent="0.2">
      <c r="E317" s="19"/>
    </row>
    <row r="318" spans="5:5" x14ac:dyDescent="0.2">
      <c r="E318" s="19"/>
    </row>
    <row r="319" spans="5:5" x14ac:dyDescent="0.2">
      <c r="E319" s="19"/>
    </row>
    <row r="320" spans="5:5" x14ac:dyDescent="0.2">
      <c r="E320" s="19"/>
    </row>
    <row r="321" spans="5:5" x14ac:dyDescent="0.2">
      <c r="E321" s="19"/>
    </row>
    <row r="322" spans="5:5" x14ac:dyDescent="0.2">
      <c r="E322" s="19"/>
    </row>
    <row r="323" spans="5:5" x14ac:dyDescent="0.2">
      <c r="E323" s="19"/>
    </row>
    <row r="324" spans="5:5" x14ac:dyDescent="0.2">
      <c r="E324" s="19"/>
    </row>
    <row r="325" spans="5:5" x14ac:dyDescent="0.2">
      <c r="E325" s="19"/>
    </row>
    <row r="326" spans="5:5" x14ac:dyDescent="0.2">
      <c r="E326" s="19"/>
    </row>
    <row r="327" spans="5:5" x14ac:dyDescent="0.2">
      <c r="E327" s="19"/>
    </row>
    <row r="328" spans="5:5" x14ac:dyDescent="0.2">
      <c r="E328" s="19"/>
    </row>
    <row r="329" spans="5:5" x14ac:dyDescent="0.2">
      <c r="E329" s="19"/>
    </row>
    <row r="330" spans="5:5" x14ac:dyDescent="0.2">
      <c r="E330" s="19"/>
    </row>
    <row r="331" spans="5:5" x14ac:dyDescent="0.2">
      <c r="E331" s="19"/>
    </row>
    <row r="332" spans="5:5" x14ac:dyDescent="0.2">
      <c r="E332" s="19"/>
    </row>
    <row r="333" spans="5:5" x14ac:dyDescent="0.2">
      <c r="E333" s="19"/>
    </row>
    <row r="334" spans="5:5" x14ac:dyDescent="0.2">
      <c r="E334" s="19"/>
    </row>
    <row r="335" spans="5:5" x14ac:dyDescent="0.2">
      <c r="E335" s="19"/>
    </row>
    <row r="336" spans="5:5" x14ac:dyDescent="0.2">
      <c r="E336" s="19"/>
    </row>
    <row r="337" spans="5:5" x14ac:dyDescent="0.2">
      <c r="E337" s="19"/>
    </row>
    <row r="338" spans="5:5" x14ac:dyDescent="0.2">
      <c r="E338" s="19"/>
    </row>
    <row r="339" spans="5:5" x14ac:dyDescent="0.2">
      <c r="E339" s="19"/>
    </row>
    <row r="340" spans="5:5" x14ac:dyDescent="0.2">
      <c r="E340" s="19"/>
    </row>
    <row r="341" spans="5:5" x14ac:dyDescent="0.2">
      <c r="E341" s="19"/>
    </row>
    <row r="342" spans="5:5" x14ac:dyDescent="0.2">
      <c r="E342" s="19"/>
    </row>
    <row r="343" spans="5:5" x14ac:dyDescent="0.2">
      <c r="E343" s="19"/>
    </row>
    <row r="344" spans="5:5" x14ac:dyDescent="0.2">
      <c r="E344" s="19"/>
    </row>
    <row r="345" spans="5:5" x14ac:dyDescent="0.2">
      <c r="E345" s="19"/>
    </row>
    <row r="346" spans="5:5" x14ac:dyDescent="0.2">
      <c r="E346" s="19"/>
    </row>
    <row r="347" spans="5:5" x14ac:dyDescent="0.2">
      <c r="E347" s="19"/>
    </row>
    <row r="348" spans="5:5" x14ac:dyDescent="0.2">
      <c r="E348" s="19"/>
    </row>
    <row r="349" spans="5:5" x14ac:dyDescent="0.2">
      <c r="E349" s="19"/>
    </row>
    <row r="350" spans="5:5" x14ac:dyDescent="0.2">
      <c r="E350" s="19"/>
    </row>
    <row r="351" spans="5:5" x14ac:dyDescent="0.2">
      <c r="E351" s="19"/>
    </row>
    <row r="352" spans="5:5" x14ac:dyDescent="0.2">
      <c r="E352" s="19"/>
    </row>
    <row r="353" spans="5:5" x14ac:dyDescent="0.2">
      <c r="E353" s="19"/>
    </row>
    <row r="354" spans="5:5" x14ac:dyDescent="0.2">
      <c r="E354" s="19"/>
    </row>
    <row r="355" spans="5:5" x14ac:dyDescent="0.2">
      <c r="E355" s="19"/>
    </row>
    <row r="356" spans="5:5" x14ac:dyDescent="0.2">
      <c r="E356" s="19"/>
    </row>
    <row r="357" spans="5:5" x14ac:dyDescent="0.2">
      <c r="E357" s="19"/>
    </row>
    <row r="358" spans="5:5" x14ac:dyDescent="0.2">
      <c r="E358" s="19"/>
    </row>
    <row r="359" spans="5:5" x14ac:dyDescent="0.2">
      <c r="E359" s="19"/>
    </row>
    <row r="360" spans="5:5" x14ac:dyDescent="0.2">
      <c r="E360" s="19"/>
    </row>
    <row r="361" spans="5:5" x14ac:dyDescent="0.2">
      <c r="E361" s="19"/>
    </row>
    <row r="362" spans="5:5" x14ac:dyDescent="0.2">
      <c r="E362" s="19"/>
    </row>
    <row r="363" spans="5:5" x14ac:dyDescent="0.2">
      <c r="E363" s="19"/>
    </row>
    <row r="364" spans="5:5" x14ac:dyDescent="0.2">
      <c r="E364" s="19"/>
    </row>
    <row r="365" spans="5:5" x14ac:dyDescent="0.2">
      <c r="E365" s="19"/>
    </row>
    <row r="366" spans="5:5" x14ac:dyDescent="0.2">
      <c r="E366" s="19"/>
    </row>
    <row r="367" spans="5:5" x14ac:dyDescent="0.2">
      <c r="E367" s="19"/>
    </row>
    <row r="368" spans="5:5" x14ac:dyDescent="0.2">
      <c r="E368" s="19"/>
    </row>
    <row r="369" spans="5:5" x14ac:dyDescent="0.2">
      <c r="E369" s="19"/>
    </row>
    <row r="370" spans="5:5" x14ac:dyDescent="0.2">
      <c r="E370" s="19"/>
    </row>
    <row r="371" spans="5:5" x14ac:dyDescent="0.2">
      <c r="E371" s="19"/>
    </row>
    <row r="372" spans="5:5" x14ac:dyDescent="0.2">
      <c r="E372" s="19"/>
    </row>
    <row r="373" spans="5:5" x14ac:dyDescent="0.2">
      <c r="E373" s="19"/>
    </row>
    <row r="374" spans="5:5" x14ac:dyDescent="0.2">
      <c r="E374" s="19"/>
    </row>
    <row r="375" spans="5:5" x14ac:dyDescent="0.2">
      <c r="E375" s="19"/>
    </row>
    <row r="376" spans="5:5" x14ac:dyDescent="0.2">
      <c r="E376" s="19"/>
    </row>
    <row r="377" spans="5:5" x14ac:dyDescent="0.2">
      <c r="E377" s="19"/>
    </row>
    <row r="378" spans="5:5" x14ac:dyDescent="0.2">
      <c r="E378" s="19"/>
    </row>
    <row r="379" spans="5:5" x14ac:dyDescent="0.2">
      <c r="E379" s="19"/>
    </row>
    <row r="380" spans="5:5" x14ac:dyDescent="0.2">
      <c r="E380" s="19"/>
    </row>
    <row r="381" spans="5:5" x14ac:dyDescent="0.2">
      <c r="E381" s="19"/>
    </row>
    <row r="382" spans="5:5" x14ac:dyDescent="0.2">
      <c r="E382" s="19"/>
    </row>
    <row r="383" spans="5:5" x14ac:dyDescent="0.2">
      <c r="E383" s="19"/>
    </row>
    <row r="384" spans="5:5" x14ac:dyDescent="0.2">
      <c r="E384" s="19"/>
    </row>
    <row r="385" spans="5:5" x14ac:dyDescent="0.2">
      <c r="E385" s="19"/>
    </row>
    <row r="386" spans="5:5" x14ac:dyDescent="0.2">
      <c r="E386" s="19"/>
    </row>
    <row r="387" spans="5:5" x14ac:dyDescent="0.2">
      <c r="E387" s="19"/>
    </row>
    <row r="388" spans="5:5" x14ac:dyDescent="0.2">
      <c r="E388" s="19"/>
    </row>
    <row r="389" spans="5:5" x14ac:dyDescent="0.2">
      <c r="E389" s="19"/>
    </row>
    <row r="390" spans="5:5" x14ac:dyDescent="0.2">
      <c r="E390" s="19"/>
    </row>
    <row r="391" spans="5:5" x14ac:dyDescent="0.2">
      <c r="E391" s="19"/>
    </row>
    <row r="392" spans="5:5" x14ac:dyDescent="0.2">
      <c r="E392" s="19"/>
    </row>
    <row r="393" spans="5:5" x14ac:dyDescent="0.2">
      <c r="E393" s="19"/>
    </row>
    <row r="394" spans="5:5" x14ac:dyDescent="0.2">
      <c r="E394" s="19"/>
    </row>
    <row r="395" spans="5:5" x14ac:dyDescent="0.2">
      <c r="E395" s="19"/>
    </row>
    <row r="396" spans="5:5" x14ac:dyDescent="0.2">
      <c r="E396" s="19"/>
    </row>
    <row r="397" spans="5:5" x14ac:dyDescent="0.2">
      <c r="E397" s="19"/>
    </row>
    <row r="398" spans="5:5" x14ac:dyDescent="0.2">
      <c r="E398" s="19"/>
    </row>
    <row r="399" spans="5:5" x14ac:dyDescent="0.2">
      <c r="E399" s="19"/>
    </row>
    <row r="400" spans="5:5" x14ac:dyDescent="0.2">
      <c r="E400" s="19"/>
    </row>
    <row r="401" spans="5:5" x14ac:dyDescent="0.2">
      <c r="E401" s="19"/>
    </row>
    <row r="402" spans="5:5" x14ac:dyDescent="0.2">
      <c r="E402" s="19"/>
    </row>
    <row r="403" spans="5:5" x14ac:dyDescent="0.2">
      <c r="E403" s="19"/>
    </row>
    <row r="404" spans="5:5" x14ac:dyDescent="0.2">
      <c r="E404" s="19"/>
    </row>
    <row r="405" spans="5:5" x14ac:dyDescent="0.2">
      <c r="E405" s="19"/>
    </row>
    <row r="406" spans="5:5" x14ac:dyDescent="0.2">
      <c r="E406" s="19"/>
    </row>
    <row r="407" spans="5:5" x14ac:dyDescent="0.2">
      <c r="E407" s="19"/>
    </row>
    <row r="408" spans="5:5" x14ac:dyDescent="0.2">
      <c r="E408" s="19"/>
    </row>
    <row r="409" spans="5:5" x14ac:dyDescent="0.2">
      <c r="E409" s="19"/>
    </row>
    <row r="410" spans="5:5" x14ac:dyDescent="0.2">
      <c r="E410" s="19"/>
    </row>
    <row r="411" spans="5:5" x14ac:dyDescent="0.2">
      <c r="E411" s="19"/>
    </row>
    <row r="412" spans="5:5" x14ac:dyDescent="0.2">
      <c r="E412" s="19"/>
    </row>
    <row r="413" spans="5:5" x14ac:dyDescent="0.2">
      <c r="E413" s="19"/>
    </row>
    <row r="414" spans="5:5" x14ac:dyDescent="0.2">
      <c r="E414" s="19"/>
    </row>
    <row r="415" spans="5:5" x14ac:dyDescent="0.2">
      <c r="E415" s="19"/>
    </row>
    <row r="416" spans="5:5" x14ac:dyDescent="0.2">
      <c r="E416" s="19"/>
    </row>
    <row r="417" spans="5:5" x14ac:dyDescent="0.2">
      <c r="E417" s="19"/>
    </row>
    <row r="418" spans="5:5" x14ac:dyDescent="0.2">
      <c r="E418" s="19"/>
    </row>
    <row r="419" spans="5:5" x14ac:dyDescent="0.2">
      <c r="E419" s="19"/>
    </row>
    <row r="420" spans="5:5" x14ac:dyDescent="0.2">
      <c r="E420" s="19"/>
    </row>
    <row r="421" spans="5:5" x14ac:dyDescent="0.2">
      <c r="E421" s="19"/>
    </row>
    <row r="422" spans="5:5" x14ac:dyDescent="0.2">
      <c r="E422" s="19"/>
    </row>
    <row r="423" spans="5:5" x14ac:dyDescent="0.2">
      <c r="E423" s="19"/>
    </row>
    <row r="424" spans="5:5" x14ac:dyDescent="0.2">
      <c r="E424" s="19"/>
    </row>
    <row r="425" spans="5:5" x14ac:dyDescent="0.2">
      <c r="E425" s="19"/>
    </row>
    <row r="426" spans="5:5" x14ac:dyDescent="0.2">
      <c r="E426" s="19"/>
    </row>
    <row r="427" spans="5:5" x14ac:dyDescent="0.2">
      <c r="E427" s="19"/>
    </row>
    <row r="428" spans="5:5" x14ac:dyDescent="0.2">
      <c r="E428" s="19"/>
    </row>
    <row r="429" spans="5:5" x14ac:dyDescent="0.2">
      <c r="E429" s="19"/>
    </row>
    <row r="430" spans="5:5" x14ac:dyDescent="0.2">
      <c r="E430" s="19"/>
    </row>
    <row r="431" spans="5:5" x14ac:dyDescent="0.2">
      <c r="E431" s="19"/>
    </row>
    <row r="432" spans="5:5" x14ac:dyDescent="0.2">
      <c r="E432" s="19"/>
    </row>
    <row r="433" spans="5:5" x14ac:dyDescent="0.2">
      <c r="E433" s="19"/>
    </row>
    <row r="434" spans="5:5" x14ac:dyDescent="0.2">
      <c r="E434" s="19"/>
    </row>
    <row r="435" spans="5:5" x14ac:dyDescent="0.2">
      <c r="E435" s="19"/>
    </row>
    <row r="436" spans="5:5" x14ac:dyDescent="0.2">
      <c r="E436" s="19"/>
    </row>
    <row r="437" spans="5:5" x14ac:dyDescent="0.2">
      <c r="E437" s="19"/>
    </row>
    <row r="438" spans="5:5" x14ac:dyDescent="0.2">
      <c r="E438" s="19"/>
    </row>
    <row r="439" spans="5:5" x14ac:dyDescent="0.2">
      <c r="E439" s="19"/>
    </row>
    <row r="440" spans="5:5" x14ac:dyDescent="0.2">
      <c r="E440" s="19"/>
    </row>
    <row r="441" spans="5:5" x14ac:dyDescent="0.2">
      <c r="E441" s="19"/>
    </row>
    <row r="442" spans="5:5" x14ac:dyDescent="0.2">
      <c r="E442" s="19"/>
    </row>
    <row r="443" spans="5:5" x14ac:dyDescent="0.2">
      <c r="E443" s="19"/>
    </row>
    <row r="444" spans="5:5" x14ac:dyDescent="0.2">
      <c r="E444" s="19"/>
    </row>
    <row r="445" spans="5:5" x14ac:dyDescent="0.2">
      <c r="E445" s="19"/>
    </row>
    <row r="446" spans="5:5" x14ac:dyDescent="0.2">
      <c r="E446" s="19"/>
    </row>
    <row r="447" spans="5:5" x14ac:dyDescent="0.2">
      <c r="E447" s="19"/>
    </row>
    <row r="448" spans="5:5" x14ac:dyDescent="0.2">
      <c r="E448" s="19"/>
    </row>
    <row r="449" spans="5:5" x14ac:dyDescent="0.2">
      <c r="E449" s="19"/>
    </row>
    <row r="450" spans="5:5" x14ac:dyDescent="0.2">
      <c r="E450" s="19"/>
    </row>
    <row r="451" spans="5:5" x14ac:dyDescent="0.2">
      <c r="E451" s="19"/>
    </row>
    <row r="452" spans="5:5" x14ac:dyDescent="0.2">
      <c r="E452" s="19"/>
    </row>
    <row r="453" spans="5:5" x14ac:dyDescent="0.2">
      <c r="E453" s="19"/>
    </row>
    <row r="454" spans="5:5" x14ac:dyDescent="0.2">
      <c r="E454" s="19"/>
    </row>
    <row r="455" spans="5:5" x14ac:dyDescent="0.2">
      <c r="E455" s="19"/>
    </row>
    <row r="456" spans="5:5" x14ac:dyDescent="0.2">
      <c r="E456" s="19"/>
    </row>
    <row r="457" spans="5:5" x14ac:dyDescent="0.2">
      <c r="E457" s="19"/>
    </row>
    <row r="458" spans="5:5" x14ac:dyDescent="0.2">
      <c r="E458" s="19"/>
    </row>
    <row r="459" spans="5:5" x14ac:dyDescent="0.2">
      <c r="E459" s="19"/>
    </row>
    <row r="460" spans="5:5" x14ac:dyDescent="0.2">
      <c r="E460" s="19"/>
    </row>
    <row r="461" spans="5:5" x14ac:dyDescent="0.2">
      <c r="E461" s="19"/>
    </row>
    <row r="462" spans="5:5" x14ac:dyDescent="0.2">
      <c r="E462" s="19"/>
    </row>
    <row r="463" spans="5:5" x14ac:dyDescent="0.2">
      <c r="E463" s="19"/>
    </row>
    <row r="464" spans="5:5" x14ac:dyDescent="0.2">
      <c r="E464" s="19"/>
    </row>
    <row r="465" spans="5:5" x14ac:dyDescent="0.2">
      <c r="E465" s="19"/>
    </row>
    <row r="466" spans="5:5" x14ac:dyDescent="0.2">
      <c r="E466" s="19"/>
    </row>
    <row r="467" spans="5:5" x14ac:dyDescent="0.2">
      <c r="E467" s="19"/>
    </row>
    <row r="468" spans="5:5" x14ac:dyDescent="0.2">
      <c r="E468" s="19"/>
    </row>
    <row r="469" spans="5:5" x14ac:dyDescent="0.2">
      <c r="E469" s="19"/>
    </row>
    <row r="470" spans="5:5" x14ac:dyDescent="0.2">
      <c r="E470" s="19"/>
    </row>
    <row r="471" spans="5:5" x14ac:dyDescent="0.2">
      <c r="E471" s="19"/>
    </row>
    <row r="472" spans="5:5" x14ac:dyDescent="0.2">
      <c r="E472" s="19"/>
    </row>
    <row r="473" spans="5:5" x14ac:dyDescent="0.2">
      <c r="E473" s="19"/>
    </row>
    <row r="474" spans="5:5" x14ac:dyDescent="0.2">
      <c r="E474" s="19"/>
    </row>
    <row r="475" spans="5:5" x14ac:dyDescent="0.2">
      <c r="E475" s="19"/>
    </row>
    <row r="476" spans="5:5" x14ac:dyDescent="0.2">
      <c r="E476" s="19"/>
    </row>
    <row r="477" spans="5:5" x14ac:dyDescent="0.2">
      <c r="E477" s="19"/>
    </row>
    <row r="478" spans="5:5" x14ac:dyDescent="0.2">
      <c r="E478" s="19"/>
    </row>
    <row r="479" spans="5:5" x14ac:dyDescent="0.2">
      <c r="E479" s="19"/>
    </row>
    <row r="480" spans="5:5" x14ac:dyDescent="0.2">
      <c r="E480" s="19"/>
    </row>
    <row r="481" spans="5:5" x14ac:dyDescent="0.2">
      <c r="E481" s="19"/>
    </row>
    <row r="482" spans="5:5" x14ac:dyDescent="0.2">
      <c r="E482" s="19"/>
    </row>
    <row r="483" spans="5:5" x14ac:dyDescent="0.2">
      <c r="E483" s="19"/>
    </row>
    <row r="484" spans="5:5" x14ac:dyDescent="0.2">
      <c r="E484" s="19"/>
    </row>
    <row r="485" spans="5:5" x14ac:dyDescent="0.2">
      <c r="E485" s="19"/>
    </row>
    <row r="486" spans="5:5" x14ac:dyDescent="0.2">
      <c r="E486" s="19"/>
    </row>
    <row r="487" spans="5:5" x14ac:dyDescent="0.2">
      <c r="E487" s="19"/>
    </row>
    <row r="488" spans="5:5" x14ac:dyDescent="0.2">
      <c r="E488" s="19"/>
    </row>
    <row r="489" spans="5:5" x14ac:dyDescent="0.2">
      <c r="E489" s="19"/>
    </row>
    <row r="490" spans="5:5" x14ac:dyDescent="0.2">
      <c r="E490" s="19"/>
    </row>
    <row r="491" spans="5:5" x14ac:dyDescent="0.2">
      <c r="E491" s="19"/>
    </row>
    <row r="492" spans="5:5" x14ac:dyDescent="0.2">
      <c r="E492" s="19"/>
    </row>
    <row r="493" spans="5:5" x14ac:dyDescent="0.2">
      <c r="E493" s="19"/>
    </row>
    <row r="494" spans="5:5" x14ac:dyDescent="0.2">
      <c r="E494" s="19"/>
    </row>
    <row r="495" spans="5:5" x14ac:dyDescent="0.2">
      <c r="E495" s="19"/>
    </row>
    <row r="496" spans="5:5" x14ac:dyDescent="0.2">
      <c r="E496" s="19"/>
    </row>
    <row r="497" spans="5:5" x14ac:dyDescent="0.2">
      <c r="E497" s="19"/>
    </row>
    <row r="498" spans="5:5" x14ac:dyDescent="0.2">
      <c r="E498" s="19"/>
    </row>
    <row r="499" spans="5:5" x14ac:dyDescent="0.2">
      <c r="E499" s="19"/>
    </row>
    <row r="500" spans="5:5" x14ac:dyDescent="0.2">
      <c r="E500" s="19"/>
    </row>
    <row r="501" spans="5:5" x14ac:dyDescent="0.2">
      <c r="E501" s="19"/>
    </row>
    <row r="502" spans="5:5" x14ac:dyDescent="0.2">
      <c r="E502" s="19"/>
    </row>
    <row r="503" spans="5:5" x14ac:dyDescent="0.2">
      <c r="E503" s="19"/>
    </row>
    <row r="504" spans="5:5" x14ac:dyDescent="0.2">
      <c r="E504" s="19"/>
    </row>
    <row r="505" spans="5:5" x14ac:dyDescent="0.2">
      <c r="E505" s="19"/>
    </row>
    <row r="506" spans="5:5" x14ac:dyDescent="0.2">
      <c r="E506" s="19"/>
    </row>
    <row r="507" spans="5:5" x14ac:dyDescent="0.2">
      <c r="E507" s="19"/>
    </row>
    <row r="508" spans="5:5" x14ac:dyDescent="0.2">
      <c r="E508" s="19"/>
    </row>
    <row r="509" spans="5:5" x14ac:dyDescent="0.2">
      <c r="E509" s="19"/>
    </row>
    <row r="510" spans="5:5" x14ac:dyDescent="0.2">
      <c r="E510" s="19"/>
    </row>
    <row r="511" spans="5:5" x14ac:dyDescent="0.2">
      <c r="E511" s="19"/>
    </row>
    <row r="512" spans="5:5" x14ac:dyDescent="0.2">
      <c r="E512" s="19"/>
    </row>
    <row r="513" spans="5:5" x14ac:dyDescent="0.2">
      <c r="E513" s="19"/>
    </row>
    <row r="514" spans="5:5" x14ac:dyDescent="0.2">
      <c r="E514" s="19"/>
    </row>
    <row r="515" spans="5:5" x14ac:dyDescent="0.2">
      <c r="E515" s="19"/>
    </row>
    <row r="516" spans="5:5" x14ac:dyDescent="0.2">
      <c r="E516" s="19"/>
    </row>
    <row r="517" spans="5:5" x14ac:dyDescent="0.2">
      <c r="E517" s="19"/>
    </row>
    <row r="518" spans="5:5" x14ac:dyDescent="0.2">
      <c r="E518" s="19"/>
    </row>
    <row r="519" spans="5:5" x14ac:dyDescent="0.2">
      <c r="E519" s="19"/>
    </row>
    <row r="520" spans="5:5" x14ac:dyDescent="0.2">
      <c r="E520" s="19"/>
    </row>
    <row r="521" spans="5:5" x14ac:dyDescent="0.2">
      <c r="E521" s="19"/>
    </row>
    <row r="522" spans="5:5" x14ac:dyDescent="0.2">
      <c r="E522" s="19"/>
    </row>
    <row r="523" spans="5:5" x14ac:dyDescent="0.2">
      <c r="E523" s="19"/>
    </row>
    <row r="524" spans="5:5" x14ac:dyDescent="0.2">
      <c r="E524" s="19"/>
    </row>
    <row r="525" spans="5:5" x14ac:dyDescent="0.2">
      <c r="E525" s="19"/>
    </row>
    <row r="526" spans="5:5" x14ac:dyDescent="0.2">
      <c r="E526" s="19"/>
    </row>
    <row r="527" spans="5:5" x14ac:dyDescent="0.2">
      <c r="E527" s="19"/>
    </row>
    <row r="528" spans="5:5" x14ac:dyDescent="0.2">
      <c r="E528" s="19"/>
    </row>
    <row r="529" spans="5:5" x14ac:dyDescent="0.2">
      <c r="E529" s="19"/>
    </row>
    <row r="530" spans="5:5" x14ac:dyDescent="0.2">
      <c r="E530" s="19"/>
    </row>
    <row r="531" spans="5:5" x14ac:dyDescent="0.2">
      <c r="E531" s="19"/>
    </row>
    <row r="532" spans="5:5" x14ac:dyDescent="0.2">
      <c r="E532" s="19"/>
    </row>
    <row r="533" spans="5:5" x14ac:dyDescent="0.2">
      <c r="E533" s="19"/>
    </row>
    <row r="534" spans="5:5" x14ac:dyDescent="0.2">
      <c r="E534" s="19"/>
    </row>
    <row r="535" spans="5:5" x14ac:dyDescent="0.2">
      <c r="E535" s="19"/>
    </row>
    <row r="536" spans="5:5" x14ac:dyDescent="0.2">
      <c r="E536" s="19"/>
    </row>
    <row r="537" spans="5:5" x14ac:dyDescent="0.2">
      <c r="E537" s="19"/>
    </row>
    <row r="538" spans="5:5" x14ac:dyDescent="0.2">
      <c r="E538" s="19"/>
    </row>
    <row r="539" spans="5:5" x14ac:dyDescent="0.2">
      <c r="E539" s="19"/>
    </row>
    <row r="540" spans="5:5" x14ac:dyDescent="0.2">
      <c r="E540" s="19"/>
    </row>
    <row r="541" spans="5:5" x14ac:dyDescent="0.2">
      <c r="E541" s="19"/>
    </row>
    <row r="542" spans="5:5" x14ac:dyDescent="0.2">
      <c r="E542" s="19"/>
    </row>
    <row r="543" spans="5:5" x14ac:dyDescent="0.2">
      <c r="E543" s="19"/>
    </row>
    <row r="544" spans="5:5" x14ac:dyDescent="0.2">
      <c r="E544" s="19"/>
    </row>
    <row r="545" spans="5:5" x14ac:dyDescent="0.2">
      <c r="E545" s="19"/>
    </row>
    <row r="546" spans="5:5" x14ac:dyDescent="0.2">
      <c r="E546" s="19"/>
    </row>
    <row r="547" spans="5:5" x14ac:dyDescent="0.2">
      <c r="E547" s="19"/>
    </row>
    <row r="548" spans="5:5" x14ac:dyDescent="0.2">
      <c r="E548" s="19"/>
    </row>
    <row r="549" spans="5:5" x14ac:dyDescent="0.2">
      <c r="E549" s="19"/>
    </row>
    <row r="550" spans="5:5" x14ac:dyDescent="0.2">
      <c r="E550" s="19"/>
    </row>
    <row r="551" spans="5:5" x14ac:dyDescent="0.2">
      <c r="E551" s="19"/>
    </row>
    <row r="552" spans="5:5" x14ac:dyDescent="0.2">
      <c r="E552" s="19"/>
    </row>
    <row r="553" spans="5:5" x14ac:dyDescent="0.2">
      <c r="E553" s="19"/>
    </row>
    <row r="554" spans="5:5" x14ac:dyDescent="0.2">
      <c r="E554" s="19"/>
    </row>
    <row r="555" spans="5:5" x14ac:dyDescent="0.2">
      <c r="E555" s="19"/>
    </row>
    <row r="556" spans="5:5" x14ac:dyDescent="0.2">
      <c r="E556" s="19"/>
    </row>
    <row r="557" spans="5:5" x14ac:dyDescent="0.2">
      <c r="E557" s="19"/>
    </row>
    <row r="558" spans="5:5" x14ac:dyDescent="0.2">
      <c r="E558" s="19"/>
    </row>
    <row r="559" spans="5:5" x14ac:dyDescent="0.2">
      <c r="E559" s="19"/>
    </row>
    <row r="560" spans="5:5" x14ac:dyDescent="0.2">
      <c r="E560" s="19"/>
    </row>
    <row r="561" spans="5:5" x14ac:dyDescent="0.2">
      <c r="E561" s="19"/>
    </row>
    <row r="562" spans="5:5" x14ac:dyDescent="0.2">
      <c r="E562" s="19"/>
    </row>
    <row r="563" spans="5:5" x14ac:dyDescent="0.2">
      <c r="E563" s="19"/>
    </row>
    <row r="564" spans="5:5" x14ac:dyDescent="0.2">
      <c r="E564" s="19"/>
    </row>
    <row r="565" spans="5:5" x14ac:dyDescent="0.2">
      <c r="E565" s="19"/>
    </row>
    <row r="566" spans="5:5" x14ac:dyDescent="0.2">
      <c r="E566" s="19"/>
    </row>
    <row r="567" spans="5:5" x14ac:dyDescent="0.2">
      <c r="E567" s="19"/>
    </row>
    <row r="568" spans="5:5" x14ac:dyDescent="0.2">
      <c r="E568" s="19"/>
    </row>
    <row r="569" spans="5:5" x14ac:dyDescent="0.2">
      <c r="E569" s="19"/>
    </row>
    <row r="570" spans="5:5" x14ac:dyDescent="0.2">
      <c r="E570" s="19"/>
    </row>
    <row r="571" spans="5:5" x14ac:dyDescent="0.2">
      <c r="E571" s="19"/>
    </row>
    <row r="572" spans="5:5" x14ac:dyDescent="0.2">
      <c r="E572" s="19"/>
    </row>
    <row r="573" spans="5:5" x14ac:dyDescent="0.2">
      <c r="E573" s="19"/>
    </row>
    <row r="574" spans="5:5" x14ac:dyDescent="0.2">
      <c r="E574" s="19"/>
    </row>
    <row r="575" spans="5:5" x14ac:dyDescent="0.2">
      <c r="E575" s="19"/>
    </row>
    <row r="576" spans="5:5" x14ac:dyDescent="0.2">
      <c r="E576" s="19"/>
    </row>
    <row r="577" spans="5:5" x14ac:dyDescent="0.2">
      <c r="E577" s="19"/>
    </row>
    <row r="578" spans="5:5" x14ac:dyDescent="0.2">
      <c r="E578" s="19"/>
    </row>
    <row r="579" spans="5:5" x14ac:dyDescent="0.2">
      <c r="E579" s="19"/>
    </row>
    <row r="580" spans="5:5" x14ac:dyDescent="0.2">
      <c r="E580" s="19"/>
    </row>
    <row r="581" spans="5:5" x14ac:dyDescent="0.2">
      <c r="E581" s="19"/>
    </row>
    <row r="582" spans="5:5" x14ac:dyDescent="0.2">
      <c r="E582" s="19"/>
    </row>
    <row r="583" spans="5:5" x14ac:dyDescent="0.2">
      <c r="E583" s="19"/>
    </row>
    <row r="584" spans="5:5" x14ac:dyDescent="0.2">
      <c r="E584" s="19"/>
    </row>
    <row r="585" spans="5:5" x14ac:dyDescent="0.2">
      <c r="E585" s="19"/>
    </row>
    <row r="586" spans="5:5" x14ac:dyDescent="0.2">
      <c r="E586" s="19"/>
    </row>
    <row r="587" spans="5:5" x14ac:dyDescent="0.2">
      <c r="E587" s="19"/>
    </row>
    <row r="588" spans="5:5" x14ac:dyDescent="0.2">
      <c r="E588" s="19"/>
    </row>
    <row r="589" spans="5:5" x14ac:dyDescent="0.2">
      <c r="E589" s="19"/>
    </row>
    <row r="590" spans="5:5" x14ac:dyDescent="0.2">
      <c r="E590" s="19"/>
    </row>
    <row r="591" spans="5:5" x14ac:dyDescent="0.2">
      <c r="E591" s="19"/>
    </row>
    <row r="592" spans="5:5" x14ac:dyDescent="0.2">
      <c r="E592" s="19"/>
    </row>
    <row r="593" spans="5:5" x14ac:dyDescent="0.2">
      <c r="E593" s="19"/>
    </row>
    <row r="594" spans="5:5" x14ac:dyDescent="0.2">
      <c r="E594" s="19"/>
    </row>
    <row r="595" spans="5:5" x14ac:dyDescent="0.2">
      <c r="E595" s="19"/>
    </row>
    <row r="596" spans="5:5" x14ac:dyDescent="0.2">
      <c r="E596" s="19"/>
    </row>
    <row r="597" spans="5:5" x14ac:dyDescent="0.2">
      <c r="E597" s="19"/>
    </row>
    <row r="598" spans="5:5" x14ac:dyDescent="0.2">
      <c r="E598" s="19"/>
    </row>
    <row r="599" spans="5:5" x14ac:dyDescent="0.2">
      <c r="E599" s="19"/>
    </row>
    <row r="600" spans="5:5" x14ac:dyDescent="0.2">
      <c r="E600" s="19"/>
    </row>
    <row r="601" spans="5:5" x14ac:dyDescent="0.2">
      <c r="E601" s="19"/>
    </row>
    <row r="602" spans="5:5" x14ac:dyDescent="0.2">
      <c r="E602" s="19"/>
    </row>
    <row r="603" spans="5:5" x14ac:dyDescent="0.2">
      <c r="E603" s="19"/>
    </row>
    <row r="604" spans="5:5" x14ac:dyDescent="0.2">
      <c r="E604" s="19"/>
    </row>
    <row r="605" spans="5:5" x14ac:dyDescent="0.2">
      <c r="E605" s="19"/>
    </row>
    <row r="606" spans="5:5" x14ac:dyDescent="0.2">
      <c r="E606" s="19"/>
    </row>
    <row r="607" spans="5:5" x14ac:dyDescent="0.2">
      <c r="E607" s="19"/>
    </row>
    <row r="608" spans="5:5" x14ac:dyDescent="0.2">
      <c r="E608" s="19"/>
    </row>
    <row r="609" spans="5:5" x14ac:dyDescent="0.2">
      <c r="E609" s="19"/>
    </row>
    <row r="610" spans="5:5" x14ac:dyDescent="0.2">
      <c r="E610" s="19"/>
    </row>
    <row r="611" spans="5:5" x14ac:dyDescent="0.2">
      <c r="E611" s="19"/>
    </row>
    <row r="612" spans="5:5" x14ac:dyDescent="0.2">
      <c r="E612" s="19"/>
    </row>
    <row r="613" spans="5:5" x14ac:dyDescent="0.2">
      <c r="E613" s="19"/>
    </row>
    <row r="614" spans="5:5" x14ac:dyDescent="0.2">
      <c r="E614" s="19"/>
    </row>
    <row r="615" spans="5:5" x14ac:dyDescent="0.2">
      <c r="E615" s="19"/>
    </row>
    <row r="616" spans="5:5" x14ac:dyDescent="0.2">
      <c r="E616" s="19"/>
    </row>
    <row r="617" spans="5:5" x14ac:dyDescent="0.2">
      <c r="E617" s="19"/>
    </row>
    <row r="618" spans="5:5" x14ac:dyDescent="0.2">
      <c r="E618" s="19"/>
    </row>
    <row r="619" spans="5:5" x14ac:dyDescent="0.2">
      <c r="E619" s="19"/>
    </row>
    <row r="620" spans="5:5" x14ac:dyDescent="0.2">
      <c r="E620" s="19"/>
    </row>
    <row r="621" spans="5:5" x14ac:dyDescent="0.2">
      <c r="E621" s="19"/>
    </row>
    <row r="622" spans="5:5" x14ac:dyDescent="0.2">
      <c r="E622" s="19"/>
    </row>
    <row r="623" spans="5:5" x14ac:dyDescent="0.2">
      <c r="E623" s="19"/>
    </row>
    <row r="624" spans="5:5" x14ac:dyDescent="0.2">
      <c r="E624" s="19"/>
    </row>
    <row r="625" spans="5:5" x14ac:dyDescent="0.2">
      <c r="E625" s="19"/>
    </row>
    <row r="626" spans="5:5" x14ac:dyDescent="0.2">
      <c r="E626" s="19"/>
    </row>
    <row r="627" spans="5:5" x14ac:dyDescent="0.2">
      <c r="E627" s="19"/>
    </row>
    <row r="628" spans="5:5" x14ac:dyDescent="0.2">
      <c r="E628" s="19"/>
    </row>
    <row r="629" spans="5:5" x14ac:dyDescent="0.2">
      <c r="E629" s="19"/>
    </row>
    <row r="630" spans="5:5" x14ac:dyDescent="0.2">
      <c r="E630" s="19"/>
    </row>
    <row r="631" spans="5:5" x14ac:dyDescent="0.2">
      <c r="E631" s="19"/>
    </row>
    <row r="632" spans="5:5" x14ac:dyDescent="0.2">
      <c r="E632" s="19"/>
    </row>
    <row r="633" spans="5:5" x14ac:dyDescent="0.2">
      <c r="E633" s="19"/>
    </row>
    <row r="634" spans="5:5" x14ac:dyDescent="0.2">
      <c r="E634" s="19"/>
    </row>
    <row r="635" spans="5:5" x14ac:dyDescent="0.2">
      <c r="E635" s="19"/>
    </row>
    <row r="636" spans="5:5" x14ac:dyDescent="0.2">
      <c r="E636" s="19"/>
    </row>
    <row r="637" spans="5:5" x14ac:dyDescent="0.2">
      <c r="E637" s="19"/>
    </row>
    <row r="638" spans="5:5" x14ac:dyDescent="0.2">
      <c r="E638" s="19"/>
    </row>
    <row r="639" spans="5:5" x14ac:dyDescent="0.2">
      <c r="E639" s="19"/>
    </row>
    <row r="640" spans="5:5" x14ac:dyDescent="0.2">
      <c r="E640" s="19"/>
    </row>
    <row r="641" spans="5:5" x14ac:dyDescent="0.2">
      <c r="E641" s="19"/>
    </row>
    <row r="642" spans="5:5" x14ac:dyDescent="0.2">
      <c r="E642" s="19"/>
    </row>
    <row r="643" spans="5:5" x14ac:dyDescent="0.2">
      <c r="E643" s="19"/>
    </row>
    <row r="644" spans="5:5" x14ac:dyDescent="0.2">
      <c r="E644" s="19"/>
    </row>
    <row r="645" spans="5:5" x14ac:dyDescent="0.2">
      <c r="E645" s="19"/>
    </row>
    <row r="646" spans="5:5" x14ac:dyDescent="0.2">
      <c r="E646" s="19"/>
    </row>
    <row r="647" spans="5:5" x14ac:dyDescent="0.2">
      <c r="E647" s="19"/>
    </row>
    <row r="648" spans="5:5" x14ac:dyDescent="0.2">
      <c r="E648" s="19"/>
    </row>
    <row r="649" spans="5:5" x14ac:dyDescent="0.2">
      <c r="E649" s="19"/>
    </row>
    <row r="650" spans="5:5" x14ac:dyDescent="0.2">
      <c r="E650" s="19"/>
    </row>
    <row r="651" spans="5:5" x14ac:dyDescent="0.2">
      <c r="E651" s="19"/>
    </row>
    <row r="652" spans="5:5" x14ac:dyDescent="0.2">
      <c r="E652" s="19"/>
    </row>
    <row r="653" spans="5:5" x14ac:dyDescent="0.2">
      <c r="E653" s="19"/>
    </row>
    <row r="654" spans="5:5" x14ac:dyDescent="0.2">
      <c r="E654" s="19"/>
    </row>
    <row r="655" spans="5:5" x14ac:dyDescent="0.2">
      <c r="E655" s="19"/>
    </row>
    <row r="656" spans="5:5" x14ac:dyDescent="0.2">
      <c r="E656" s="19"/>
    </row>
    <row r="657" spans="5:5" x14ac:dyDescent="0.2">
      <c r="E657" s="19"/>
    </row>
    <row r="658" spans="5:5" x14ac:dyDescent="0.2">
      <c r="E658" s="19"/>
    </row>
    <row r="659" spans="5:5" x14ac:dyDescent="0.2">
      <c r="E659" s="19"/>
    </row>
    <row r="660" spans="5:5" x14ac:dyDescent="0.2">
      <c r="E660" s="19"/>
    </row>
    <row r="661" spans="5:5" x14ac:dyDescent="0.2">
      <c r="E661" s="19"/>
    </row>
    <row r="662" spans="5:5" x14ac:dyDescent="0.2">
      <c r="E662" s="19"/>
    </row>
    <row r="663" spans="5:5" x14ac:dyDescent="0.2">
      <c r="E663" s="19"/>
    </row>
    <row r="664" spans="5:5" x14ac:dyDescent="0.2">
      <c r="E664" s="19"/>
    </row>
    <row r="665" spans="5:5" x14ac:dyDescent="0.2">
      <c r="E665" s="19"/>
    </row>
    <row r="666" spans="5:5" x14ac:dyDescent="0.2">
      <c r="E666" s="19"/>
    </row>
    <row r="667" spans="5:5" x14ac:dyDescent="0.2">
      <c r="E667" s="19"/>
    </row>
    <row r="668" spans="5:5" x14ac:dyDescent="0.2">
      <c r="E668" s="19"/>
    </row>
    <row r="669" spans="5:5" x14ac:dyDescent="0.2">
      <c r="E669" s="19"/>
    </row>
    <row r="670" spans="5:5" x14ac:dyDescent="0.2">
      <c r="E670" s="19"/>
    </row>
    <row r="671" spans="5:5" x14ac:dyDescent="0.2">
      <c r="E671" s="19"/>
    </row>
    <row r="672" spans="5:5" x14ac:dyDescent="0.2">
      <c r="E672" s="19"/>
    </row>
    <row r="673" spans="5:5" x14ac:dyDescent="0.2">
      <c r="E673" s="19"/>
    </row>
    <row r="674" spans="5:5" x14ac:dyDescent="0.2">
      <c r="E674" s="19"/>
    </row>
    <row r="675" spans="5:5" x14ac:dyDescent="0.2">
      <c r="E675" s="19"/>
    </row>
    <row r="676" spans="5:5" x14ac:dyDescent="0.2">
      <c r="E676" s="19"/>
    </row>
    <row r="677" spans="5:5" x14ac:dyDescent="0.2">
      <c r="E677" s="19"/>
    </row>
    <row r="678" spans="5:5" x14ac:dyDescent="0.2">
      <c r="E678" s="19"/>
    </row>
    <row r="679" spans="5:5" x14ac:dyDescent="0.2">
      <c r="E679" s="19"/>
    </row>
    <row r="680" spans="5:5" x14ac:dyDescent="0.2">
      <c r="E680" s="19"/>
    </row>
    <row r="681" spans="5:5" x14ac:dyDescent="0.2">
      <c r="E681" s="19"/>
    </row>
    <row r="682" spans="5:5" x14ac:dyDescent="0.2">
      <c r="E682" s="19"/>
    </row>
    <row r="683" spans="5:5" x14ac:dyDescent="0.2">
      <c r="E683" s="19"/>
    </row>
    <row r="684" spans="5:5" x14ac:dyDescent="0.2">
      <c r="E684" s="19"/>
    </row>
    <row r="685" spans="5:5" x14ac:dyDescent="0.2">
      <c r="E685" s="19"/>
    </row>
    <row r="686" spans="5:5" x14ac:dyDescent="0.2">
      <c r="E686" s="19"/>
    </row>
    <row r="687" spans="5:5" x14ac:dyDescent="0.2">
      <c r="E687" s="19"/>
    </row>
    <row r="688" spans="5:5" x14ac:dyDescent="0.2">
      <c r="E688" s="19"/>
    </row>
    <row r="689" spans="5:5" x14ac:dyDescent="0.2">
      <c r="E689" s="19"/>
    </row>
    <row r="690" spans="5:5" x14ac:dyDescent="0.2">
      <c r="E690" s="19"/>
    </row>
    <row r="691" spans="5:5" x14ac:dyDescent="0.2">
      <c r="E691" s="19"/>
    </row>
    <row r="692" spans="5:5" x14ac:dyDescent="0.2">
      <c r="E692" s="19"/>
    </row>
    <row r="693" spans="5:5" x14ac:dyDescent="0.2">
      <c r="E693" s="19"/>
    </row>
    <row r="694" spans="5:5" x14ac:dyDescent="0.2">
      <c r="E694" s="19"/>
    </row>
    <row r="695" spans="5:5" x14ac:dyDescent="0.2">
      <c r="E695" s="19"/>
    </row>
    <row r="696" spans="5:5" x14ac:dyDescent="0.2">
      <c r="E696" s="19"/>
    </row>
    <row r="697" spans="5:5" x14ac:dyDescent="0.2">
      <c r="E697" s="19"/>
    </row>
    <row r="698" spans="5:5" x14ac:dyDescent="0.2">
      <c r="E698" s="19"/>
    </row>
    <row r="699" spans="5:5" x14ac:dyDescent="0.2">
      <c r="E699" s="19"/>
    </row>
    <row r="700" spans="5:5" x14ac:dyDescent="0.2">
      <c r="E700" s="19"/>
    </row>
    <row r="701" spans="5:5" x14ac:dyDescent="0.2">
      <c r="E701" s="19"/>
    </row>
    <row r="702" spans="5:5" x14ac:dyDescent="0.2">
      <c r="E702" s="19"/>
    </row>
    <row r="703" spans="5:5" x14ac:dyDescent="0.2">
      <c r="E703" s="19"/>
    </row>
    <row r="704" spans="5:5" x14ac:dyDescent="0.2">
      <c r="E704" s="19"/>
    </row>
    <row r="705" spans="5:5" x14ac:dyDescent="0.2">
      <c r="E705" s="19"/>
    </row>
    <row r="706" spans="5:5" x14ac:dyDescent="0.2">
      <c r="E706" s="19"/>
    </row>
    <row r="707" spans="5:5" x14ac:dyDescent="0.2">
      <c r="E707" s="19"/>
    </row>
    <row r="708" spans="5:5" x14ac:dyDescent="0.2">
      <c r="E708" s="19"/>
    </row>
    <row r="709" spans="5:5" x14ac:dyDescent="0.2">
      <c r="E709" s="19"/>
    </row>
    <row r="710" spans="5:5" x14ac:dyDescent="0.2">
      <c r="E710" s="19"/>
    </row>
    <row r="711" spans="5:5" x14ac:dyDescent="0.2">
      <c r="E711" s="19"/>
    </row>
    <row r="712" spans="5:5" x14ac:dyDescent="0.2">
      <c r="E712" s="19"/>
    </row>
    <row r="713" spans="5:5" x14ac:dyDescent="0.2">
      <c r="E713" s="19"/>
    </row>
    <row r="714" spans="5:5" x14ac:dyDescent="0.2">
      <c r="E714" s="19"/>
    </row>
    <row r="715" spans="5:5" x14ac:dyDescent="0.2">
      <c r="E715" s="19"/>
    </row>
    <row r="716" spans="5:5" x14ac:dyDescent="0.2">
      <c r="E716" s="19"/>
    </row>
    <row r="717" spans="5:5" x14ac:dyDescent="0.2">
      <c r="E717" s="19"/>
    </row>
    <row r="718" spans="5:5" x14ac:dyDescent="0.2">
      <c r="E718" s="19"/>
    </row>
    <row r="719" spans="5:5" x14ac:dyDescent="0.2">
      <c r="E719" s="19"/>
    </row>
    <row r="720" spans="5:5" x14ac:dyDescent="0.2">
      <c r="E720" s="19"/>
    </row>
    <row r="721" spans="5:5" x14ac:dyDescent="0.2">
      <c r="E721" s="19"/>
    </row>
    <row r="722" spans="5:5" x14ac:dyDescent="0.2">
      <c r="E722" s="19"/>
    </row>
    <row r="723" spans="5:5" x14ac:dyDescent="0.2">
      <c r="E723" s="19"/>
    </row>
    <row r="724" spans="5:5" x14ac:dyDescent="0.2">
      <c r="E724" s="19"/>
    </row>
    <row r="725" spans="5:5" x14ac:dyDescent="0.2">
      <c r="E725" s="19"/>
    </row>
    <row r="726" spans="5:5" x14ac:dyDescent="0.2">
      <c r="E726" s="19"/>
    </row>
    <row r="727" spans="5:5" x14ac:dyDescent="0.2">
      <c r="E727" s="19"/>
    </row>
    <row r="728" spans="5:5" x14ac:dyDescent="0.2">
      <c r="E728" s="19"/>
    </row>
    <row r="729" spans="5:5" x14ac:dyDescent="0.2">
      <c r="E729" s="19"/>
    </row>
    <row r="730" spans="5:5" x14ac:dyDescent="0.2">
      <c r="E730" s="19"/>
    </row>
    <row r="731" spans="5:5" x14ac:dyDescent="0.2">
      <c r="E731" s="19"/>
    </row>
    <row r="732" spans="5:5" x14ac:dyDescent="0.2">
      <c r="E732" s="19"/>
    </row>
    <row r="733" spans="5:5" x14ac:dyDescent="0.2">
      <c r="E733" s="19"/>
    </row>
    <row r="734" spans="5:5" x14ac:dyDescent="0.2">
      <c r="E734" s="19"/>
    </row>
    <row r="735" spans="5:5" x14ac:dyDescent="0.2">
      <c r="E735" s="19"/>
    </row>
    <row r="736" spans="5:5" x14ac:dyDescent="0.2">
      <c r="E736" s="19"/>
    </row>
    <row r="737" spans="5:5" x14ac:dyDescent="0.2">
      <c r="E737" s="19"/>
    </row>
    <row r="738" spans="5:5" x14ac:dyDescent="0.2">
      <c r="E738" s="19"/>
    </row>
    <row r="739" spans="5:5" x14ac:dyDescent="0.2">
      <c r="E739" s="19"/>
    </row>
    <row r="740" spans="5:5" x14ac:dyDescent="0.2">
      <c r="E740" s="19"/>
    </row>
    <row r="741" spans="5:5" x14ac:dyDescent="0.2">
      <c r="E741" s="19"/>
    </row>
    <row r="742" spans="5:5" x14ac:dyDescent="0.2">
      <c r="E742" s="19"/>
    </row>
    <row r="743" spans="5:5" x14ac:dyDescent="0.2">
      <c r="E743" s="19"/>
    </row>
    <row r="744" spans="5:5" x14ac:dyDescent="0.2">
      <c r="E744" s="19"/>
    </row>
    <row r="745" spans="5:5" x14ac:dyDescent="0.2">
      <c r="E745" s="19"/>
    </row>
    <row r="746" spans="5:5" x14ac:dyDescent="0.2">
      <c r="E746" s="19"/>
    </row>
    <row r="747" spans="5:5" x14ac:dyDescent="0.2">
      <c r="E747" s="19"/>
    </row>
    <row r="748" spans="5:5" x14ac:dyDescent="0.2">
      <c r="E748" s="19"/>
    </row>
    <row r="749" spans="5:5" x14ac:dyDescent="0.2">
      <c r="E749" s="19"/>
    </row>
    <row r="750" spans="5:5" x14ac:dyDescent="0.2">
      <c r="E750" s="19"/>
    </row>
    <row r="751" spans="5:5" x14ac:dyDescent="0.2">
      <c r="E751" s="19"/>
    </row>
    <row r="752" spans="5:5" x14ac:dyDescent="0.2">
      <c r="E752" s="19"/>
    </row>
    <row r="753" spans="5:5" x14ac:dyDescent="0.2">
      <c r="E753" s="19"/>
    </row>
    <row r="754" spans="5:5" x14ac:dyDescent="0.2">
      <c r="E754" s="19"/>
    </row>
    <row r="755" spans="5:5" x14ac:dyDescent="0.2">
      <c r="E755" s="19"/>
    </row>
    <row r="756" spans="5:5" x14ac:dyDescent="0.2">
      <c r="E756" s="19"/>
    </row>
    <row r="757" spans="5:5" x14ac:dyDescent="0.2">
      <c r="E757" s="19"/>
    </row>
    <row r="758" spans="5:5" x14ac:dyDescent="0.2">
      <c r="E758" s="19"/>
    </row>
    <row r="759" spans="5:5" x14ac:dyDescent="0.2">
      <c r="E759" s="19"/>
    </row>
    <row r="760" spans="5:5" x14ac:dyDescent="0.2">
      <c r="E760" s="19"/>
    </row>
    <row r="761" spans="5:5" x14ac:dyDescent="0.2">
      <c r="E761" s="19"/>
    </row>
    <row r="762" spans="5:5" x14ac:dyDescent="0.2">
      <c r="E762" s="19"/>
    </row>
    <row r="763" spans="5:5" x14ac:dyDescent="0.2">
      <c r="E763" s="19"/>
    </row>
    <row r="764" spans="5:5" x14ac:dyDescent="0.2">
      <c r="E764" s="19"/>
    </row>
    <row r="765" spans="5:5" x14ac:dyDescent="0.2">
      <c r="E765" s="19"/>
    </row>
    <row r="766" spans="5:5" x14ac:dyDescent="0.2">
      <c r="E766" s="19"/>
    </row>
    <row r="767" spans="5:5" x14ac:dyDescent="0.2">
      <c r="E767" s="19"/>
    </row>
    <row r="768" spans="5:5" x14ac:dyDescent="0.2">
      <c r="E768" s="19"/>
    </row>
    <row r="769" spans="5:5" x14ac:dyDescent="0.2">
      <c r="E769" s="19"/>
    </row>
    <row r="770" spans="5:5" x14ac:dyDescent="0.2">
      <c r="E770" s="19"/>
    </row>
  </sheetData>
  <sheetProtection sheet="1" selectLockedCells="1"/>
  <mergeCells count="44">
    <mergeCell ref="A1:E1"/>
    <mergeCell ref="A2:E2"/>
    <mergeCell ref="A3:E3"/>
    <mergeCell ref="D19:D20"/>
    <mergeCell ref="E19:E20"/>
    <mergeCell ref="B4:E4"/>
    <mergeCell ref="B5:E5"/>
    <mergeCell ref="D12:D13"/>
    <mergeCell ref="E12:E13"/>
    <mergeCell ref="A49:E49"/>
    <mergeCell ref="A51:E51"/>
    <mergeCell ref="A60:C60"/>
    <mergeCell ref="B6:E6"/>
    <mergeCell ref="B8:E8"/>
    <mergeCell ref="A9:E9"/>
    <mergeCell ref="B7:E7"/>
    <mergeCell ref="A21:E21"/>
    <mergeCell ref="A25:E25"/>
    <mergeCell ref="A31:E31"/>
    <mergeCell ref="A14:E14"/>
    <mergeCell ref="A16:E16"/>
    <mergeCell ref="A18:E18"/>
    <mergeCell ref="A55:E55"/>
    <mergeCell ref="A34:E34"/>
    <mergeCell ref="A36:E36"/>
    <mergeCell ref="A64:E66"/>
    <mergeCell ref="A67:E67"/>
    <mergeCell ref="A61:E61"/>
    <mergeCell ref="A62:E63"/>
    <mergeCell ref="A57:E57"/>
    <mergeCell ref="F35:L35"/>
    <mergeCell ref="F37:L37"/>
    <mergeCell ref="F48:L48"/>
    <mergeCell ref="D32:D33"/>
    <mergeCell ref="E32:E33"/>
    <mergeCell ref="A43:E43"/>
    <mergeCell ref="A45:E45"/>
    <mergeCell ref="A38:E38"/>
    <mergeCell ref="A40:E40"/>
    <mergeCell ref="F12:L13"/>
    <mergeCell ref="F19:L20"/>
    <mergeCell ref="F15:L15"/>
    <mergeCell ref="F33:L33"/>
    <mergeCell ref="F30:L30"/>
  </mergeCells>
  <dataValidations count="1">
    <dataValidation showInputMessage="1" showErrorMessage="1" sqref="C13 C33" xr:uid="{B9718281-846A-474C-B026-12E16231FA33}"/>
  </dataValidations>
  <pageMargins left="0" right="0" top="0.75" bottom="0.25" header="0.5" footer="0.5"/>
  <pageSetup scale="72" orientation="portrait" r:id="rId1"/>
  <headerFooter alignWithMargins="0"/>
  <customProperties>
    <customPr name="_pios_id" r:id="rId2"/>
  </customProperties>
  <ignoredErrors>
    <ignoredError xmlns:x16r3="http://schemas.microsoft.com/office/spreadsheetml/2018/08/main" sqref="B6" x16r3:misleadingForma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818D9C4-ECA2-49F6-B09C-FEE4ED1C1764}">
          <x14:formula1>
            <xm:f>Sheet1!$A$2:$A$3</xm:f>
          </x14:formula1>
          <xm:sqref>B48 B13 B30 B33</xm:sqref>
        </x14:dataValidation>
        <x14:dataValidation type="list" showInputMessage="1" showErrorMessage="1" xr:uid="{9865F5ED-A6FB-48B8-B00E-4DA16C819CF8}">
          <x14:formula1>
            <xm:f>Sheet1!$E$2:$E$27</xm:f>
          </x14:formula1>
          <xm:sqref>C15 C12</xm:sqref>
        </x14:dataValidation>
        <x14:dataValidation type="list" allowBlank="1" showInputMessage="1" showErrorMessage="1" xr:uid="{2875C95E-0F12-4330-974F-757646601290}">
          <x14:formula1>
            <xm:f>Sheet1!$N$2:$N$52</xm:f>
          </x14:formula1>
          <xm:sqref>C35</xm:sqref>
        </x14:dataValidation>
        <x14:dataValidation type="list" allowBlank="1" showInputMessage="1" showErrorMessage="1" xr:uid="{8FEB7DE4-9D11-4EB7-A318-CFD64CC0DE09}">
          <x14:formula1>
            <xm:f>Sheet1!$P$2:$P$102</xm:f>
          </x14:formula1>
          <xm:sqref>C37</xm:sqref>
        </x14:dataValidation>
        <x14:dataValidation type="list" allowBlank="1" showInputMessage="1" showErrorMessage="1" xr:uid="{F01A74DF-0A96-4105-B002-C4F090A065A7}">
          <x14:formula1>
            <xm:f>Sheet1!$K$2:$K$14</xm:f>
          </x14:formula1>
          <xm:sqref>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6A36-86B6-4D77-8D7C-729F1D76409B}">
  <sheetPr codeName="Sheet5"/>
  <dimension ref="A1:D30"/>
  <sheetViews>
    <sheetView workbookViewId="0">
      <selection activeCell="B14" sqref="B14"/>
    </sheetView>
  </sheetViews>
  <sheetFormatPr defaultRowHeight="12.75" x14ac:dyDescent="0.2"/>
  <cols>
    <col min="1" max="1" width="52.7109375" bestFit="1" customWidth="1"/>
    <col min="2" max="2" width="7" style="6" bestFit="1" customWidth="1"/>
    <col min="3" max="3" width="11.28515625" customWidth="1"/>
    <col min="4" max="4" width="20.28515625" style="5" customWidth="1"/>
  </cols>
  <sheetData>
    <row r="1" spans="1:4" ht="18" x14ac:dyDescent="0.25">
      <c r="A1" s="160" t="s">
        <v>45</v>
      </c>
      <c r="B1" s="161"/>
      <c r="C1" s="161"/>
      <c r="D1" s="162"/>
    </row>
    <row r="2" spans="1:4" ht="15" x14ac:dyDescent="0.2">
      <c r="A2" s="114" t="s">
        <v>72</v>
      </c>
      <c r="B2" s="115"/>
      <c r="C2" s="115"/>
      <c r="D2" s="116"/>
    </row>
    <row r="3" spans="1:4" ht="15.75" x14ac:dyDescent="0.25">
      <c r="A3" s="111" t="s">
        <v>7</v>
      </c>
      <c r="B3" s="112"/>
      <c r="C3" s="112"/>
      <c r="D3" s="113"/>
    </row>
    <row r="4" spans="1:4" ht="15.75" x14ac:dyDescent="0.25">
      <c r="A4" s="16" t="s">
        <v>2</v>
      </c>
      <c r="B4" s="119">
        <f>Summary!B4</f>
        <v>0</v>
      </c>
      <c r="C4" s="120"/>
      <c r="D4" s="121"/>
    </row>
    <row r="5" spans="1:4" ht="15.75" x14ac:dyDescent="0.25">
      <c r="A5" s="8" t="s">
        <v>1</v>
      </c>
      <c r="B5" s="119">
        <f>Summary!B5</f>
        <v>0</v>
      </c>
      <c r="C5" s="120"/>
      <c r="D5" s="121"/>
    </row>
    <row r="6" spans="1:4" ht="15.75" x14ac:dyDescent="0.25">
      <c r="A6" s="8" t="s">
        <v>42</v>
      </c>
      <c r="B6" s="119">
        <f>Summary!B6</f>
        <v>0</v>
      </c>
      <c r="C6" s="120"/>
      <c r="D6" s="121"/>
    </row>
    <row r="7" spans="1:4" ht="15.75" x14ac:dyDescent="0.25">
      <c r="A7" s="8" t="s">
        <v>43</v>
      </c>
      <c r="B7" s="119">
        <f>Summary!B7</f>
        <v>0</v>
      </c>
      <c r="C7" s="120"/>
      <c r="D7" s="121"/>
    </row>
    <row r="8" spans="1:4" ht="15.75" x14ac:dyDescent="0.25">
      <c r="A8" s="8" t="s">
        <v>44</v>
      </c>
      <c r="B8" s="119">
        <f>Summary!B8</f>
        <v>0</v>
      </c>
      <c r="C8" s="120"/>
      <c r="D8" s="121"/>
    </row>
    <row r="9" spans="1:4" ht="15.75" x14ac:dyDescent="0.25">
      <c r="A9" s="154"/>
      <c r="B9" s="155"/>
      <c r="C9" s="155"/>
      <c r="D9" s="156"/>
    </row>
    <row r="10" spans="1:4" ht="47.25" x14ac:dyDescent="0.2">
      <c r="A10" s="63" t="s">
        <v>8</v>
      </c>
      <c r="B10" s="49" t="s">
        <v>17</v>
      </c>
      <c r="C10" s="34" t="s">
        <v>33</v>
      </c>
      <c r="D10" s="34" t="s">
        <v>34</v>
      </c>
    </row>
    <row r="11" spans="1:4" ht="15.75" x14ac:dyDescent="0.25">
      <c r="A11" s="157" t="s">
        <v>121</v>
      </c>
      <c r="B11" s="158"/>
      <c r="C11" s="158"/>
      <c r="D11" s="159"/>
    </row>
    <row r="12" spans="1:4" ht="15" x14ac:dyDescent="0.2">
      <c r="A12" s="60" t="s">
        <v>163</v>
      </c>
      <c r="B12" s="17"/>
      <c r="C12" s="33">
        <v>150</v>
      </c>
      <c r="D12" s="18">
        <f t="shared" ref="D12:D17" si="0">B12*C12</f>
        <v>0</v>
      </c>
    </row>
    <row r="13" spans="1:4" ht="15" x14ac:dyDescent="0.2">
      <c r="A13" s="60" t="s">
        <v>168</v>
      </c>
      <c r="B13" s="17"/>
      <c r="C13" s="33">
        <v>225</v>
      </c>
      <c r="D13" s="18">
        <f t="shared" si="0"/>
        <v>0</v>
      </c>
    </row>
    <row r="14" spans="1:4" ht="15" x14ac:dyDescent="0.2">
      <c r="A14" s="60" t="s">
        <v>164</v>
      </c>
      <c r="B14" s="17"/>
      <c r="C14" s="33">
        <v>300</v>
      </c>
      <c r="D14" s="18">
        <f t="shared" si="0"/>
        <v>0</v>
      </c>
    </row>
    <row r="15" spans="1:4" ht="15" x14ac:dyDescent="0.2">
      <c r="A15" s="87" t="s">
        <v>167</v>
      </c>
      <c r="B15" s="17"/>
      <c r="C15" s="33">
        <v>110</v>
      </c>
      <c r="D15" s="18">
        <f t="shared" si="0"/>
        <v>0</v>
      </c>
    </row>
    <row r="16" spans="1:4" ht="15" x14ac:dyDescent="0.2">
      <c r="A16" s="87" t="s">
        <v>166</v>
      </c>
      <c r="B16" s="17"/>
      <c r="C16" s="33">
        <v>170</v>
      </c>
      <c r="D16" s="18">
        <f t="shared" si="0"/>
        <v>0</v>
      </c>
    </row>
    <row r="17" spans="1:4" ht="15" x14ac:dyDescent="0.2">
      <c r="A17" s="87" t="s">
        <v>165</v>
      </c>
      <c r="B17" s="17"/>
      <c r="C17" s="33">
        <v>225</v>
      </c>
      <c r="D17" s="18">
        <f t="shared" si="0"/>
        <v>0</v>
      </c>
    </row>
    <row r="18" spans="1:4" ht="15.75" x14ac:dyDescent="0.25">
      <c r="A18" s="157" t="s">
        <v>46</v>
      </c>
      <c r="B18" s="158"/>
      <c r="C18" s="158"/>
      <c r="D18" s="159"/>
    </row>
    <row r="19" spans="1:4" ht="15" x14ac:dyDescent="0.2">
      <c r="A19" s="60" t="s">
        <v>47</v>
      </c>
      <c r="B19" s="17"/>
      <c r="C19" s="48">
        <v>75</v>
      </c>
      <c r="D19" s="18">
        <f>B19*C19</f>
        <v>0</v>
      </c>
    </row>
    <row r="20" spans="1:4" ht="15" x14ac:dyDescent="0.2">
      <c r="A20" s="60" t="s">
        <v>48</v>
      </c>
      <c r="B20" s="17"/>
      <c r="C20" s="48">
        <v>60</v>
      </c>
      <c r="D20" s="18">
        <f>B20*C20</f>
        <v>0</v>
      </c>
    </row>
    <row r="21" spans="1:4" ht="15" x14ac:dyDescent="0.2">
      <c r="A21" s="60" t="s">
        <v>49</v>
      </c>
      <c r="B21" s="17"/>
      <c r="C21" s="33">
        <v>60</v>
      </c>
      <c r="D21" s="18">
        <f>B21*C21</f>
        <v>0</v>
      </c>
    </row>
    <row r="22" spans="1:4" ht="15" x14ac:dyDescent="0.2">
      <c r="A22" s="60" t="s">
        <v>157</v>
      </c>
      <c r="B22" s="17"/>
      <c r="C22" s="33">
        <v>50</v>
      </c>
      <c r="D22" s="18">
        <f>B22*C22</f>
        <v>0</v>
      </c>
    </row>
    <row r="23" spans="1:4" ht="15.75" x14ac:dyDescent="0.25">
      <c r="A23" s="157" t="s">
        <v>50</v>
      </c>
      <c r="B23" s="158"/>
      <c r="C23" s="158"/>
      <c r="D23" s="159"/>
    </row>
    <row r="24" spans="1:4" ht="15" x14ac:dyDescent="0.2">
      <c r="A24" s="60" t="s">
        <v>51</v>
      </c>
      <c r="B24" s="17"/>
      <c r="C24" s="33">
        <v>100</v>
      </c>
      <c r="D24" s="18">
        <f>B24*C24</f>
        <v>0</v>
      </c>
    </row>
    <row r="25" spans="1:4" ht="15" x14ac:dyDescent="0.2">
      <c r="A25" s="60" t="s">
        <v>69</v>
      </c>
      <c r="B25" s="17"/>
      <c r="C25" s="33">
        <v>200</v>
      </c>
      <c r="D25" s="18">
        <f>B25*C25</f>
        <v>0</v>
      </c>
    </row>
    <row r="26" spans="1:4" ht="15" x14ac:dyDescent="0.2">
      <c r="A26" s="60" t="s">
        <v>70</v>
      </c>
      <c r="B26" s="17"/>
      <c r="C26" s="33">
        <v>50</v>
      </c>
      <c r="D26" s="18">
        <f>B26*C26</f>
        <v>0</v>
      </c>
    </row>
    <row r="27" spans="1:4" ht="15" x14ac:dyDescent="0.2">
      <c r="A27" s="60" t="s">
        <v>71</v>
      </c>
      <c r="B27" s="17"/>
      <c r="C27" s="33">
        <v>40</v>
      </c>
      <c r="D27" s="18">
        <f>B27*C27</f>
        <v>0</v>
      </c>
    </row>
    <row r="28" spans="1:4" ht="15" x14ac:dyDescent="0.2">
      <c r="A28" s="60" t="s">
        <v>108</v>
      </c>
      <c r="B28" s="17"/>
      <c r="C28" s="33">
        <v>15</v>
      </c>
      <c r="D28" s="18">
        <f>B28*C28</f>
        <v>0</v>
      </c>
    </row>
    <row r="29" spans="1:4" ht="15.75" x14ac:dyDescent="0.25">
      <c r="A29" s="125" t="s">
        <v>36</v>
      </c>
      <c r="B29" s="126"/>
      <c r="C29" s="127"/>
      <c r="D29" s="47">
        <f>SUM(D12:D28)</f>
        <v>0</v>
      </c>
    </row>
    <row r="30" spans="1:4" ht="15" x14ac:dyDescent="0.2">
      <c r="A30" s="117" t="s">
        <v>172</v>
      </c>
      <c r="B30" s="118"/>
      <c r="C30" s="118"/>
      <c r="D30" s="118"/>
    </row>
  </sheetData>
  <sheetProtection sheet="1" selectLockedCells="1"/>
  <mergeCells count="14">
    <mergeCell ref="B6:D6"/>
    <mergeCell ref="A11:D11"/>
    <mergeCell ref="A18:D18"/>
    <mergeCell ref="A23:D23"/>
    <mergeCell ref="A1:D1"/>
    <mergeCell ref="A2:D2"/>
    <mergeCell ref="A3:D3"/>
    <mergeCell ref="B4:D4"/>
    <mergeCell ref="B5:D5"/>
    <mergeCell ref="A29:C29"/>
    <mergeCell ref="B8:D8"/>
    <mergeCell ref="A30:D30"/>
    <mergeCell ref="A9:D9"/>
    <mergeCell ref="B7:D7"/>
  </mergeCells>
  <phoneticPr fontId="1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  <ignoredErrors>
    <ignoredError xmlns:x16r3="http://schemas.microsoft.com/office/spreadsheetml/2018/08/main" sqref="B6" x16r3:misleadingForma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7969-ADE0-456C-AB8D-46140A12690F}">
  <dimension ref="A1:D60"/>
  <sheetViews>
    <sheetView workbookViewId="0">
      <selection activeCell="B14" sqref="B14"/>
    </sheetView>
  </sheetViews>
  <sheetFormatPr defaultRowHeight="12.75" x14ac:dyDescent="0.2"/>
  <cols>
    <col min="1" max="1" width="64.42578125" bestFit="1" customWidth="1"/>
    <col min="2" max="2" width="9.5703125" customWidth="1"/>
    <col min="3" max="3" width="10.42578125" bestFit="1" customWidth="1"/>
    <col min="4" max="4" width="20.28515625" customWidth="1"/>
  </cols>
  <sheetData>
    <row r="1" spans="1:4" ht="18" x14ac:dyDescent="0.25">
      <c r="A1" s="160" t="s">
        <v>52</v>
      </c>
      <c r="B1" s="161"/>
      <c r="C1" s="161"/>
      <c r="D1" s="162"/>
    </row>
    <row r="2" spans="1:4" ht="18" customHeight="1" x14ac:dyDescent="0.2">
      <c r="A2" s="114" t="s">
        <v>72</v>
      </c>
      <c r="B2" s="115"/>
      <c r="C2" s="115"/>
      <c r="D2" s="116"/>
    </row>
    <row r="3" spans="1:4" ht="15.75" x14ac:dyDescent="0.25">
      <c r="A3" s="111" t="s">
        <v>0</v>
      </c>
      <c r="B3" s="112"/>
      <c r="C3" s="112"/>
      <c r="D3" s="113"/>
    </row>
    <row r="4" spans="1:4" ht="15.75" x14ac:dyDescent="0.25">
      <c r="A4" s="7" t="s">
        <v>2</v>
      </c>
      <c r="B4" s="119">
        <f>Summary!B4</f>
        <v>0</v>
      </c>
      <c r="C4" s="120"/>
      <c r="D4" s="121"/>
    </row>
    <row r="5" spans="1:4" ht="15.75" x14ac:dyDescent="0.25">
      <c r="A5" s="7" t="s">
        <v>1</v>
      </c>
      <c r="B5" s="119">
        <f>Summary!B5</f>
        <v>0</v>
      </c>
      <c r="C5" s="120"/>
      <c r="D5" s="121"/>
    </row>
    <row r="6" spans="1:4" ht="15.75" x14ac:dyDescent="0.25">
      <c r="A6" s="7" t="s">
        <v>42</v>
      </c>
      <c r="B6" s="119">
        <f>Summary!B6</f>
        <v>0</v>
      </c>
      <c r="C6" s="120"/>
      <c r="D6" s="121"/>
    </row>
    <row r="7" spans="1:4" ht="15.75" x14ac:dyDescent="0.25">
      <c r="A7" s="7" t="s">
        <v>43</v>
      </c>
      <c r="B7" s="119">
        <f>Summary!B7</f>
        <v>0</v>
      </c>
      <c r="C7" s="120"/>
      <c r="D7" s="121"/>
    </row>
    <row r="8" spans="1:4" ht="15.75" x14ac:dyDescent="0.25">
      <c r="A8" s="7" t="s">
        <v>44</v>
      </c>
      <c r="B8" s="119">
        <f>Summary!B8</f>
        <v>0</v>
      </c>
      <c r="C8" s="120"/>
      <c r="D8" s="121"/>
    </row>
    <row r="9" spans="1:4" ht="15" x14ac:dyDescent="0.2">
      <c r="A9" s="163"/>
      <c r="B9" s="163"/>
      <c r="C9" s="163"/>
      <c r="D9" s="164"/>
    </row>
    <row r="10" spans="1:4" ht="47.25" customHeight="1" x14ac:dyDescent="0.2">
      <c r="A10" s="61" t="s">
        <v>27</v>
      </c>
      <c r="B10" s="49" t="s">
        <v>17</v>
      </c>
      <c r="C10" s="50" t="s">
        <v>33</v>
      </c>
      <c r="D10" s="50" t="s">
        <v>34</v>
      </c>
    </row>
    <row r="11" spans="1:4" ht="15.75" x14ac:dyDescent="0.2">
      <c r="A11" s="165" t="s">
        <v>123</v>
      </c>
      <c r="B11" s="166"/>
      <c r="C11" s="166"/>
      <c r="D11" s="167"/>
    </row>
    <row r="12" spans="1:4" ht="15" x14ac:dyDescent="0.2">
      <c r="A12" s="64" t="s">
        <v>53</v>
      </c>
      <c r="B12" s="66"/>
      <c r="C12" s="65">
        <v>35</v>
      </c>
      <c r="D12" s="67">
        <f>B12*C12</f>
        <v>0</v>
      </c>
    </row>
    <row r="13" spans="1:4" ht="15" x14ac:dyDescent="0.2">
      <c r="A13" s="64" t="s">
        <v>54</v>
      </c>
      <c r="B13" s="66"/>
      <c r="C13" s="65">
        <v>20</v>
      </c>
      <c r="D13" s="67">
        <f t="shared" ref="D13:D56" si="0">B13*C13</f>
        <v>0</v>
      </c>
    </row>
    <row r="14" spans="1:4" ht="15" x14ac:dyDescent="0.2">
      <c r="A14" s="64" t="s">
        <v>55</v>
      </c>
      <c r="B14" s="66"/>
      <c r="C14" s="65">
        <v>15</v>
      </c>
      <c r="D14" s="67">
        <f t="shared" si="0"/>
        <v>0</v>
      </c>
    </row>
    <row r="15" spans="1:4" ht="15" x14ac:dyDescent="0.2">
      <c r="A15" s="64" t="s">
        <v>56</v>
      </c>
      <c r="B15" s="66"/>
      <c r="C15" s="65">
        <v>50</v>
      </c>
      <c r="D15" s="67">
        <f t="shared" si="0"/>
        <v>0</v>
      </c>
    </row>
    <row r="16" spans="1:4" ht="15" x14ac:dyDescent="0.2">
      <c r="A16" s="64" t="s">
        <v>74</v>
      </c>
      <c r="B16" s="66"/>
      <c r="C16" s="65">
        <v>50</v>
      </c>
      <c r="D16" s="67">
        <f t="shared" si="0"/>
        <v>0</v>
      </c>
    </row>
    <row r="17" spans="1:4" ht="15.75" x14ac:dyDescent="0.2">
      <c r="A17" s="165" t="s">
        <v>57</v>
      </c>
      <c r="B17" s="166"/>
      <c r="C17" s="166"/>
      <c r="D17" s="167"/>
    </row>
    <row r="18" spans="1:4" ht="15" x14ac:dyDescent="0.2">
      <c r="A18" s="64" t="s">
        <v>75</v>
      </c>
      <c r="B18" s="66"/>
      <c r="C18" s="65">
        <v>75</v>
      </c>
      <c r="D18" s="67">
        <f t="shared" si="0"/>
        <v>0</v>
      </c>
    </row>
    <row r="19" spans="1:4" ht="15" x14ac:dyDescent="0.2">
      <c r="A19" s="64" t="s">
        <v>124</v>
      </c>
      <c r="B19" s="66"/>
      <c r="C19" s="65">
        <v>35</v>
      </c>
      <c r="D19" s="67">
        <f t="shared" si="0"/>
        <v>0</v>
      </c>
    </row>
    <row r="20" spans="1:4" ht="15" x14ac:dyDescent="0.2">
      <c r="A20" s="64" t="s">
        <v>58</v>
      </c>
      <c r="B20" s="66"/>
      <c r="C20" s="65">
        <v>80</v>
      </c>
      <c r="D20" s="67">
        <f t="shared" si="0"/>
        <v>0</v>
      </c>
    </row>
    <row r="21" spans="1:4" ht="15" x14ac:dyDescent="0.2">
      <c r="A21" s="64" t="s">
        <v>76</v>
      </c>
      <c r="B21" s="66"/>
      <c r="C21" s="65">
        <v>25</v>
      </c>
      <c r="D21" s="67">
        <f t="shared" si="0"/>
        <v>0</v>
      </c>
    </row>
    <row r="22" spans="1:4" ht="15" x14ac:dyDescent="0.2">
      <c r="A22" s="64" t="s">
        <v>77</v>
      </c>
      <c r="B22" s="66"/>
      <c r="C22" s="65">
        <v>10</v>
      </c>
      <c r="D22" s="67">
        <f t="shared" si="0"/>
        <v>0</v>
      </c>
    </row>
    <row r="23" spans="1:4" ht="15.75" x14ac:dyDescent="0.25">
      <c r="A23" s="122" t="s">
        <v>59</v>
      </c>
      <c r="B23" s="123"/>
      <c r="C23" s="123"/>
      <c r="D23" s="124"/>
    </row>
    <row r="24" spans="1:4" ht="15" customHeight="1" x14ac:dyDescent="0.2">
      <c r="A24" s="60" t="s">
        <v>79</v>
      </c>
      <c r="B24" s="66"/>
      <c r="C24" s="65">
        <v>175</v>
      </c>
      <c r="D24" s="67">
        <f t="shared" si="0"/>
        <v>0</v>
      </c>
    </row>
    <row r="25" spans="1:4" ht="15" customHeight="1" x14ac:dyDescent="0.2">
      <c r="A25" s="87" t="s">
        <v>169</v>
      </c>
      <c r="B25" s="66"/>
      <c r="C25" s="65">
        <v>100</v>
      </c>
      <c r="D25" s="67">
        <f t="shared" si="0"/>
        <v>0</v>
      </c>
    </row>
    <row r="26" spans="1:4" ht="15" customHeight="1" x14ac:dyDescent="0.2">
      <c r="A26" s="60" t="s">
        <v>170</v>
      </c>
      <c r="B26" s="66"/>
      <c r="C26" s="65">
        <v>75</v>
      </c>
      <c r="D26" s="67">
        <f t="shared" si="0"/>
        <v>0</v>
      </c>
    </row>
    <row r="27" spans="1:4" ht="15" customHeight="1" x14ac:dyDescent="0.2">
      <c r="A27" s="60" t="s">
        <v>78</v>
      </c>
      <c r="B27" s="66"/>
      <c r="C27" s="65">
        <v>125</v>
      </c>
      <c r="D27" s="67">
        <f>B27*C27</f>
        <v>0</v>
      </c>
    </row>
    <row r="28" spans="1:4" ht="15.75" x14ac:dyDescent="0.25">
      <c r="A28" s="122" t="s">
        <v>60</v>
      </c>
      <c r="B28" s="123"/>
      <c r="C28" s="123"/>
      <c r="D28" s="124"/>
    </row>
    <row r="29" spans="1:4" ht="15" customHeight="1" x14ac:dyDescent="0.2">
      <c r="A29" s="60" t="s">
        <v>80</v>
      </c>
      <c r="B29" s="66"/>
      <c r="C29" s="65">
        <v>10</v>
      </c>
      <c r="D29" s="67">
        <f t="shared" si="0"/>
        <v>0</v>
      </c>
    </row>
    <row r="30" spans="1:4" ht="15" customHeight="1" x14ac:dyDescent="0.2">
      <c r="A30" s="60" t="s">
        <v>81</v>
      </c>
      <c r="B30" s="66"/>
      <c r="C30" s="65">
        <v>15</v>
      </c>
      <c r="D30" s="67">
        <f t="shared" si="0"/>
        <v>0</v>
      </c>
    </row>
    <row r="31" spans="1:4" ht="15" customHeight="1" x14ac:dyDescent="0.2">
      <c r="A31" s="60" t="s">
        <v>82</v>
      </c>
      <c r="B31" s="66"/>
      <c r="C31" s="65">
        <v>20</v>
      </c>
      <c r="D31" s="67">
        <f t="shared" si="0"/>
        <v>0</v>
      </c>
    </row>
    <row r="32" spans="1:4" ht="15" customHeight="1" x14ac:dyDescent="0.2">
      <c r="A32" s="60" t="s">
        <v>83</v>
      </c>
      <c r="B32" s="66"/>
      <c r="C32" s="65">
        <v>25</v>
      </c>
      <c r="D32" s="67">
        <f t="shared" si="0"/>
        <v>0</v>
      </c>
    </row>
    <row r="33" spans="1:4" ht="15" customHeight="1" x14ac:dyDescent="0.2">
      <c r="A33" s="60" t="s">
        <v>84</v>
      </c>
      <c r="B33" s="66"/>
      <c r="C33" s="65">
        <v>75</v>
      </c>
      <c r="D33" s="67">
        <f t="shared" si="0"/>
        <v>0</v>
      </c>
    </row>
    <row r="34" spans="1:4" ht="15.75" x14ac:dyDescent="0.25">
      <c r="A34" s="122" t="s">
        <v>61</v>
      </c>
      <c r="B34" s="123"/>
      <c r="C34" s="123"/>
      <c r="D34" s="124"/>
    </row>
    <row r="35" spans="1:4" ht="15" customHeight="1" x14ac:dyDescent="0.2">
      <c r="A35" s="60" t="s">
        <v>62</v>
      </c>
      <c r="B35" s="66"/>
      <c r="C35" s="65">
        <v>125</v>
      </c>
      <c r="D35" s="67">
        <f t="shared" si="0"/>
        <v>0</v>
      </c>
    </row>
    <row r="36" spans="1:4" ht="15" customHeight="1" x14ac:dyDescent="0.2">
      <c r="A36" s="60" t="s">
        <v>85</v>
      </c>
      <c r="B36" s="66"/>
      <c r="C36" s="65">
        <v>50</v>
      </c>
      <c r="D36" s="67">
        <f t="shared" si="0"/>
        <v>0</v>
      </c>
    </row>
    <row r="37" spans="1:4" ht="15" customHeight="1" x14ac:dyDescent="0.2">
      <c r="A37" s="60" t="s">
        <v>86</v>
      </c>
      <c r="B37" s="66"/>
      <c r="C37" s="65">
        <v>0.1</v>
      </c>
      <c r="D37" s="67">
        <f t="shared" si="0"/>
        <v>0</v>
      </c>
    </row>
    <row r="38" spans="1:4" ht="15.75" x14ac:dyDescent="0.25">
      <c r="A38" s="122" t="s">
        <v>158</v>
      </c>
      <c r="B38" s="123"/>
      <c r="C38" s="123"/>
      <c r="D38" s="124"/>
    </row>
    <row r="39" spans="1:4" ht="15" customHeight="1" x14ac:dyDescent="0.2">
      <c r="A39" s="60" t="s">
        <v>89</v>
      </c>
      <c r="B39" s="66"/>
      <c r="C39" s="65">
        <v>0.1</v>
      </c>
      <c r="D39" s="67">
        <f t="shared" si="0"/>
        <v>0</v>
      </c>
    </row>
    <row r="40" spans="1:4" ht="15" customHeight="1" x14ac:dyDescent="0.2">
      <c r="A40" s="60" t="s">
        <v>88</v>
      </c>
      <c r="B40" s="84"/>
      <c r="C40" s="65">
        <v>0.1</v>
      </c>
      <c r="D40" s="67">
        <f t="shared" si="0"/>
        <v>0</v>
      </c>
    </row>
    <row r="41" spans="1:4" ht="15" customHeight="1" x14ac:dyDescent="0.2">
      <c r="A41" s="60" t="s">
        <v>87</v>
      </c>
      <c r="B41" s="66"/>
      <c r="C41" s="65">
        <v>25</v>
      </c>
      <c r="D41" s="67">
        <f t="shared" si="0"/>
        <v>0</v>
      </c>
    </row>
    <row r="42" spans="1:4" ht="15" customHeight="1" x14ac:dyDescent="0.2">
      <c r="A42" s="60" t="s">
        <v>151</v>
      </c>
      <c r="B42" s="85"/>
      <c r="C42" s="85"/>
      <c r="D42" s="84"/>
    </row>
    <row r="43" spans="1:4" ht="15" customHeight="1" x14ac:dyDescent="0.2">
      <c r="A43" s="60" t="s">
        <v>90</v>
      </c>
      <c r="B43" s="66"/>
      <c r="C43" s="65">
        <v>40</v>
      </c>
      <c r="D43" s="67">
        <f t="shared" si="0"/>
        <v>0</v>
      </c>
    </row>
    <row r="44" spans="1:4" ht="15" customHeight="1" x14ac:dyDescent="0.2">
      <c r="A44" s="60" t="s">
        <v>152</v>
      </c>
      <c r="B44" s="85"/>
      <c r="C44" s="85"/>
      <c r="D44" s="84"/>
    </row>
    <row r="45" spans="1:4" ht="15" customHeight="1" x14ac:dyDescent="0.2">
      <c r="A45" s="60" t="s">
        <v>63</v>
      </c>
      <c r="B45" s="66"/>
      <c r="C45" s="65">
        <v>580</v>
      </c>
      <c r="D45" s="67">
        <f t="shared" si="0"/>
        <v>0</v>
      </c>
    </row>
    <row r="46" spans="1:4" ht="15" customHeight="1" x14ac:dyDescent="0.2">
      <c r="A46" s="60" t="s">
        <v>64</v>
      </c>
      <c r="B46" s="66"/>
      <c r="C46" s="65">
        <v>200</v>
      </c>
      <c r="D46" s="67">
        <f t="shared" si="0"/>
        <v>0</v>
      </c>
    </row>
    <row r="47" spans="1:4" ht="15" customHeight="1" x14ac:dyDescent="0.2">
      <c r="A47" s="60" t="s">
        <v>97</v>
      </c>
      <c r="B47" s="66"/>
      <c r="C47" s="65">
        <v>10</v>
      </c>
      <c r="D47" s="67">
        <f t="shared" si="0"/>
        <v>0</v>
      </c>
    </row>
    <row r="48" spans="1:4" ht="15" customHeight="1" x14ac:dyDescent="0.2">
      <c r="A48" s="60" t="s">
        <v>91</v>
      </c>
      <c r="B48" s="66"/>
      <c r="C48" s="65">
        <v>15</v>
      </c>
      <c r="D48" s="67">
        <f t="shared" si="0"/>
        <v>0</v>
      </c>
    </row>
    <row r="49" spans="1:4" ht="15" customHeight="1" x14ac:dyDescent="0.2">
      <c r="A49" s="60" t="s">
        <v>125</v>
      </c>
      <c r="B49" s="66"/>
      <c r="C49" s="65">
        <v>5</v>
      </c>
      <c r="D49" s="67">
        <f t="shared" si="0"/>
        <v>0</v>
      </c>
    </row>
    <row r="50" spans="1:4" ht="15" customHeight="1" x14ac:dyDescent="0.2">
      <c r="A50" s="60" t="s">
        <v>92</v>
      </c>
      <c r="B50" s="66"/>
      <c r="C50" s="65">
        <v>3</v>
      </c>
      <c r="D50" s="67">
        <f t="shared" si="0"/>
        <v>0</v>
      </c>
    </row>
    <row r="51" spans="1:4" ht="15" customHeight="1" x14ac:dyDescent="0.2">
      <c r="A51" s="60" t="s">
        <v>98</v>
      </c>
      <c r="B51" s="66"/>
      <c r="C51" s="65">
        <v>3</v>
      </c>
      <c r="D51" s="67">
        <f t="shared" si="0"/>
        <v>0</v>
      </c>
    </row>
    <row r="52" spans="1:4" ht="15" customHeight="1" x14ac:dyDescent="0.2">
      <c r="A52" s="60" t="s">
        <v>159</v>
      </c>
      <c r="B52" s="66"/>
      <c r="C52" s="65">
        <v>3</v>
      </c>
      <c r="D52" s="67">
        <f t="shared" si="0"/>
        <v>0</v>
      </c>
    </row>
    <row r="53" spans="1:4" ht="15" customHeight="1" x14ac:dyDescent="0.2">
      <c r="A53" s="60" t="s">
        <v>99</v>
      </c>
      <c r="B53" s="66"/>
      <c r="C53" s="65">
        <v>3</v>
      </c>
      <c r="D53" s="67">
        <f t="shared" si="0"/>
        <v>0</v>
      </c>
    </row>
    <row r="54" spans="1:4" ht="15" customHeight="1" x14ac:dyDescent="0.2">
      <c r="A54" s="60" t="s">
        <v>93</v>
      </c>
      <c r="B54" s="66"/>
      <c r="C54" s="65">
        <v>20</v>
      </c>
      <c r="D54" s="67">
        <f t="shared" si="0"/>
        <v>0</v>
      </c>
    </row>
    <row r="55" spans="1:4" ht="15" customHeight="1" x14ac:dyDescent="0.2">
      <c r="A55" s="60" t="s">
        <v>94</v>
      </c>
      <c r="B55" s="66"/>
      <c r="C55" s="65">
        <v>20</v>
      </c>
      <c r="D55" s="67">
        <f t="shared" si="0"/>
        <v>0</v>
      </c>
    </row>
    <row r="56" spans="1:4" ht="15" customHeight="1" x14ac:dyDescent="0.2">
      <c r="A56" s="60" t="s">
        <v>95</v>
      </c>
      <c r="B56" s="66"/>
      <c r="C56" s="65">
        <v>3</v>
      </c>
      <c r="D56" s="67">
        <f t="shared" si="0"/>
        <v>0</v>
      </c>
    </row>
    <row r="57" spans="1:4" ht="15" customHeight="1" x14ac:dyDescent="0.2">
      <c r="A57" s="60" t="s">
        <v>96</v>
      </c>
      <c r="B57" s="66"/>
      <c r="C57" s="65">
        <v>5</v>
      </c>
      <c r="D57" s="67">
        <f>B57*C57</f>
        <v>0</v>
      </c>
    </row>
    <row r="58" spans="1:4" ht="14.25" customHeight="1" x14ac:dyDescent="0.2">
      <c r="A58" s="60" t="s">
        <v>171</v>
      </c>
      <c r="B58" s="66"/>
      <c r="C58" s="65">
        <v>15</v>
      </c>
      <c r="D58" s="67">
        <f>B58*C58</f>
        <v>0</v>
      </c>
    </row>
    <row r="59" spans="1:4" ht="15.75" x14ac:dyDescent="0.25">
      <c r="A59" s="125" t="s">
        <v>36</v>
      </c>
      <c r="B59" s="126"/>
      <c r="C59" s="127"/>
      <c r="D59" s="50">
        <f>SUM(D39:D58)+SUM(D35:D37)+SUM(D29:D33)+SUM(D24:D27)+SUM(D18:D22)+SUM(D12:D16)</f>
        <v>0</v>
      </c>
    </row>
    <row r="60" spans="1:4" ht="15" x14ac:dyDescent="0.2">
      <c r="A60" s="117" t="s">
        <v>172</v>
      </c>
      <c r="B60" s="118"/>
      <c r="C60" s="118"/>
      <c r="D60" s="118"/>
    </row>
  </sheetData>
  <sheetProtection sheet="1" selectLockedCells="1"/>
  <mergeCells count="17">
    <mergeCell ref="A60:D60"/>
    <mergeCell ref="A28:D28"/>
    <mergeCell ref="A34:D34"/>
    <mergeCell ref="A38:D38"/>
    <mergeCell ref="A1:D1"/>
    <mergeCell ref="A2:D2"/>
    <mergeCell ref="A3:D3"/>
    <mergeCell ref="A59:C59"/>
    <mergeCell ref="A23:D23"/>
    <mergeCell ref="A11:D11"/>
    <mergeCell ref="A17:D17"/>
    <mergeCell ref="A9:D9"/>
    <mergeCell ref="B6:D6"/>
    <mergeCell ref="B4:D4"/>
    <mergeCell ref="B5:D5"/>
    <mergeCell ref="B8:D8"/>
    <mergeCell ref="B7:D7"/>
  </mergeCells>
  <phoneticPr fontId="1" type="noConversion"/>
  <dataValidations count="1">
    <dataValidation showInputMessage="1" showErrorMessage="1" sqref="C14:C16 C20:C22" xr:uid="{EB41C557-BA1C-4497-BD87-57E4982F0C10}"/>
  </dataValidations>
  <pageMargins left="0.7" right="0.7" top="0.75" bottom="0.75" header="0.3" footer="0.3"/>
  <pageSetup orientation="portrait" r:id="rId1"/>
  <customProperties>
    <customPr name="_pios_id" r:id="rId2"/>
  </customProperties>
  <ignoredErrors>
    <ignoredError xmlns:x16r3="http://schemas.microsoft.com/office/spreadsheetml/2018/08/main" sqref="B6" x16r3:misleadingForma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61A5-E3CC-4098-A0AF-ED664F58BE50}">
  <dimension ref="A1:P102"/>
  <sheetViews>
    <sheetView workbookViewId="0">
      <selection activeCell="G15" sqref="G15"/>
    </sheetView>
  </sheetViews>
  <sheetFormatPr defaultRowHeight="12.75" x14ac:dyDescent="0.2"/>
  <cols>
    <col min="2" max="2" width="16.140625" bestFit="1" customWidth="1"/>
    <col min="3" max="3" width="10" bestFit="1" customWidth="1"/>
  </cols>
  <sheetData>
    <row r="1" spans="1:16" x14ac:dyDescent="0.2">
      <c r="A1" s="10" t="s">
        <v>104</v>
      </c>
      <c r="B1" s="10"/>
      <c r="C1" s="26" t="s">
        <v>105</v>
      </c>
      <c r="E1" s="25" t="s">
        <v>110</v>
      </c>
      <c r="G1" s="25" t="s">
        <v>118</v>
      </c>
      <c r="I1" s="25" t="s">
        <v>119</v>
      </c>
      <c r="K1" s="25" t="s">
        <v>140</v>
      </c>
    </row>
    <row r="2" spans="1:16" x14ac:dyDescent="0.2">
      <c r="A2" s="25" t="s">
        <v>102</v>
      </c>
      <c r="C2" s="5" t="s">
        <v>101</v>
      </c>
      <c r="E2">
        <v>50</v>
      </c>
      <c r="G2">
        <v>75</v>
      </c>
      <c r="I2">
        <v>150</v>
      </c>
      <c r="K2" s="6">
        <v>1</v>
      </c>
      <c r="N2">
        <v>75</v>
      </c>
      <c r="P2">
        <v>150</v>
      </c>
    </row>
    <row r="3" spans="1:16" x14ac:dyDescent="0.2">
      <c r="A3" s="25" t="s">
        <v>103</v>
      </c>
      <c r="C3" s="5" t="s">
        <v>106</v>
      </c>
      <c r="E3">
        <v>51</v>
      </c>
      <c r="G3">
        <v>100</v>
      </c>
      <c r="I3">
        <v>175</v>
      </c>
      <c r="K3" s="6">
        <v>2</v>
      </c>
      <c r="N3">
        <v>76</v>
      </c>
      <c r="P3">
        <v>151</v>
      </c>
    </row>
    <row r="4" spans="1:16" x14ac:dyDescent="0.2">
      <c r="C4" s="5" t="s">
        <v>107</v>
      </c>
      <c r="E4">
        <v>52</v>
      </c>
      <c r="G4">
        <v>125</v>
      </c>
      <c r="I4">
        <v>200</v>
      </c>
      <c r="K4" s="6">
        <v>3</v>
      </c>
      <c r="N4">
        <v>77</v>
      </c>
      <c r="P4">
        <v>152</v>
      </c>
    </row>
    <row r="5" spans="1:16" x14ac:dyDescent="0.2">
      <c r="E5">
        <v>53</v>
      </c>
      <c r="I5">
        <v>225</v>
      </c>
      <c r="K5" s="6">
        <v>4</v>
      </c>
      <c r="N5">
        <v>78</v>
      </c>
      <c r="P5">
        <v>153</v>
      </c>
    </row>
    <row r="6" spans="1:16" x14ac:dyDescent="0.2">
      <c r="E6">
        <v>54</v>
      </c>
      <c r="I6">
        <v>250</v>
      </c>
      <c r="K6" s="6">
        <v>5</v>
      </c>
      <c r="N6">
        <v>79</v>
      </c>
      <c r="P6">
        <v>154</v>
      </c>
    </row>
    <row r="7" spans="1:16" x14ac:dyDescent="0.2">
      <c r="E7">
        <v>55</v>
      </c>
      <c r="K7" s="6">
        <v>6</v>
      </c>
      <c r="N7">
        <v>80</v>
      </c>
      <c r="P7">
        <v>155</v>
      </c>
    </row>
    <row r="8" spans="1:16" x14ac:dyDescent="0.2">
      <c r="E8">
        <v>56</v>
      </c>
      <c r="K8" s="6">
        <v>7</v>
      </c>
      <c r="N8">
        <v>81</v>
      </c>
      <c r="P8">
        <v>156</v>
      </c>
    </row>
    <row r="9" spans="1:16" x14ac:dyDescent="0.2">
      <c r="E9">
        <v>57</v>
      </c>
      <c r="K9" s="6">
        <v>8</v>
      </c>
      <c r="N9">
        <v>82</v>
      </c>
      <c r="P9">
        <v>157</v>
      </c>
    </row>
    <row r="10" spans="1:16" x14ac:dyDescent="0.2">
      <c r="E10">
        <v>58</v>
      </c>
      <c r="K10" s="6">
        <v>9</v>
      </c>
      <c r="N10">
        <v>83</v>
      </c>
      <c r="P10">
        <v>158</v>
      </c>
    </row>
    <row r="11" spans="1:16" x14ac:dyDescent="0.2">
      <c r="E11">
        <v>59</v>
      </c>
      <c r="K11" s="6">
        <v>10</v>
      </c>
      <c r="N11">
        <v>84</v>
      </c>
      <c r="P11">
        <v>159</v>
      </c>
    </row>
    <row r="12" spans="1:16" x14ac:dyDescent="0.2">
      <c r="E12">
        <v>60</v>
      </c>
      <c r="K12" s="6">
        <v>11</v>
      </c>
      <c r="N12">
        <v>85</v>
      </c>
      <c r="P12">
        <v>160</v>
      </c>
    </row>
    <row r="13" spans="1:16" x14ac:dyDescent="0.2">
      <c r="E13">
        <v>61</v>
      </c>
      <c r="K13" s="6">
        <v>12</v>
      </c>
      <c r="N13">
        <v>86</v>
      </c>
      <c r="P13">
        <v>161</v>
      </c>
    </row>
    <row r="14" spans="1:16" x14ac:dyDescent="0.2">
      <c r="E14">
        <v>62</v>
      </c>
      <c r="K14" s="82" t="s">
        <v>141</v>
      </c>
      <c r="N14">
        <v>87</v>
      </c>
      <c r="P14">
        <v>162</v>
      </c>
    </row>
    <row r="15" spans="1:16" x14ac:dyDescent="0.2">
      <c r="E15">
        <v>63</v>
      </c>
      <c r="N15">
        <v>88</v>
      </c>
      <c r="P15">
        <v>163</v>
      </c>
    </row>
    <row r="16" spans="1:16" x14ac:dyDescent="0.2">
      <c r="E16">
        <v>64</v>
      </c>
      <c r="N16">
        <v>89</v>
      </c>
      <c r="P16">
        <v>164</v>
      </c>
    </row>
    <row r="17" spans="5:16" x14ac:dyDescent="0.2">
      <c r="E17">
        <v>65</v>
      </c>
      <c r="N17">
        <v>90</v>
      </c>
      <c r="P17">
        <v>165</v>
      </c>
    </row>
    <row r="18" spans="5:16" x14ac:dyDescent="0.2">
      <c r="E18">
        <v>66</v>
      </c>
      <c r="N18">
        <v>91</v>
      </c>
      <c r="P18">
        <v>166</v>
      </c>
    </row>
    <row r="19" spans="5:16" x14ac:dyDescent="0.2">
      <c r="E19">
        <v>67</v>
      </c>
      <c r="N19">
        <v>92</v>
      </c>
      <c r="P19">
        <v>167</v>
      </c>
    </row>
    <row r="20" spans="5:16" x14ac:dyDescent="0.2">
      <c r="E20">
        <v>68</v>
      </c>
      <c r="N20">
        <v>93</v>
      </c>
      <c r="P20">
        <v>168</v>
      </c>
    </row>
    <row r="21" spans="5:16" x14ac:dyDescent="0.2">
      <c r="E21">
        <v>69</v>
      </c>
      <c r="N21">
        <v>94</v>
      </c>
      <c r="P21">
        <v>169</v>
      </c>
    </row>
    <row r="22" spans="5:16" x14ac:dyDescent="0.2">
      <c r="E22">
        <v>70</v>
      </c>
      <c r="N22">
        <v>95</v>
      </c>
      <c r="P22">
        <v>170</v>
      </c>
    </row>
    <row r="23" spans="5:16" x14ac:dyDescent="0.2">
      <c r="E23">
        <v>71</v>
      </c>
      <c r="N23">
        <v>96</v>
      </c>
      <c r="P23">
        <v>171</v>
      </c>
    </row>
    <row r="24" spans="5:16" x14ac:dyDescent="0.2">
      <c r="E24">
        <v>72</v>
      </c>
      <c r="N24">
        <v>97</v>
      </c>
      <c r="P24">
        <v>172</v>
      </c>
    </row>
    <row r="25" spans="5:16" x14ac:dyDescent="0.2">
      <c r="E25">
        <v>73</v>
      </c>
      <c r="N25">
        <v>98</v>
      </c>
      <c r="P25">
        <v>173</v>
      </c>
    </row>
    <row r="26" spans="5:16" x14ac:dyDescent="0.2">
      <c r="E26">
        <v>74</v>
      </c>
      <c r="N26">
        <v>99</v>
      </c>
      <c r="P26">
        <v>174</v>
      </c>
    </row>
    <row r="27" spans="5:16" x14ac:dyDescent="0.2">
      <c r="E27">
        <v>75</v>
      </c>
      <c r="N27">
        <v>100</v>
      </c>
      <c r="P27">
        <v>175</v>
      </c>
    </row>
    <row r="28" spans="5:16" x14ac:dyDescent="0.2">
      <c r="N28">
        <v>101</v>
      </c>
      <c r="P28">
        <v>176</v>
      </c>
    </row>
    <row r="29" spans="5:16" x14ac:dyDescent="0.2">
      <c r="N29">
        <v>102</v>
      </c>
      <c r="P29">
        <v>177</v>
      </c>
    </row>
    <row r="30" spans="5:16" x14ac:dyDescent="0.2">
      <c r="N30">
        <v>103</v>
      </c>
      <c r="P30">
        <v>178</v>
      </c>
    </row>
    <row r="31" spans="5:16" x14ac:dyDescent="0.2">
      <c r="N31">
        <v>104</v>
      </c>
      <c r="P31">
        <v>179</v>
      </c>
    </row>
    <row r="32" spans="5:16" x14ac:dyDescent="0.2">
      <c r="N32">
        <v>105</v>
      </c>
      <c r="P32">
        <v>180</v>
      </c>
    </row>
    <row r="33" spans="14:16" x14ac:dyDescent="0.2">
      <c r="N33">
        <v>106</v>
      </c>
      <c r="P33">
        <v>181</v>
      </c>
    </row>
    <row r="34" spans="14:16" x14ac:dyDescent="0.2">
      <c r="N34">
        <v>107</v>
      </c>
      <c r="P34">
        <v>182</v>
      </c>
    </row>
    <row r="35" spans="14:16" x14ac:dyDescent="0.2">
      <c r="N35">
        <v>108</v>
      </c>
      <c r="P35">
        <v>183</v>
      </c>
    </row>
    <row r="36" spans="14:16" x14ac:dyDescent="0.2">
      <c r="N36">
        <v>109</v>
      </c>
      <c r="P36">
        <v>184</v>
      </c>
    </row>
    <row r="37" spans="14:16" x14ac:dyDescent="0.2">
      <c r="N37">
        <v>110</v>
      </c>
      <c r="P37">
        <v>185</v>
      </c>
    </row>
    <row r="38" spans="14:16" x14ac:dyDescent="0.2">
      <c r="N38">
        <v>111</v>
      </c>
      <c r="P38">
        <v>186</v>
      </c>
    </row>
    <row r="39" spans="14:16" x14ac:dyDescent="0.2">
      <c r="N39">
        <v>112</v>
      </c>
      <c r="P39">
        <v>187</v>
      </c>
    </row>
    <row r="40" spans="14:16" x14ac:dyDescent="0.2">
      <c r="N40">
        <v>113</v>
      </c>
      <c r="P40">
        <v>188</v>
      </c>
    </row>
    <row r="41" spans="14:16" x14ac:dyDescent="0.2">
      <c r="N41">
        <v>114</v>
      </c>
      <c r="P41">
        <v>189</v>
      </c>
    </row>
    <row r="42" spans="14:16" x14ac:dyDescent="0.2">
      <c r="N42">
        <v>115</v>
      </c>
      <c r="P42">
        <v>190</v>
      </c>
    </row>
    <row r="43" spans="14:16" x14ac:dyDescent="0.2">
      <c r="N43">
        <v>116</v>
      </c>
      <c r="P43">
        <v>191</v>
      </c>
    </row>
    <row r="44" spans="14:16" x14ac:dyDescent="0.2">
      <c r="N44">
        <v>117</v>
      </c>
      <c r="P44">
        <v>192</v>
      </c>
    </row>
    <row r="45" spans="14:16" x14ac:dyDescent="0.2">
      <c r="N45">
        <v>118</v>
      </c>
      <c r="P45">
        <v>193</v>
      </c>
    </row>
    <row r="46" spans="14:16" x14ac:dyDescent="0.2">
      <c r="N46">
        <v>119</v>
      </c>
      <c r="P46">
        <v>194</v>
      </c>
    </row>
    <row r="47" spans="14:16" x14ac:dyDescent="0.2">
      <c r="N47">
        <v>120</v>
      </c>
      <c r="P47">
        <v>195</v>
      </c>
    </row>
    <row r="48" spans="14:16" x14ac:dyDescent="0.2">
      <c r="N48">
        <v>121</v>
      </c>
      <c r="P48">
        <v>196</v>
      </c>
    </row>
    <row r="49" spans="14:16" x14ac:dyDescent="0.2">
      <c r="N49">
        <v>122</v>
      </c>
      <c r="P49">
        <v>197</v>
      </c>
    </row>
    <row r="50" spans="14:16" x14ac:dyDescent="0.2">
      <c r="N50">
        <v>123</v>
      </c>
      <c r="P50">
        <v>198</v>
      </c>
    </row>
    <row r="51" spans="14:16" x14ac:dyDescent="0.2">
      <c r="N51">
        <v>124</v>
      </c>
      <c r="P51">
        <v>199</v>
      </c>
    </row>
    <row r="52" spans="14:16" x14ac:dyDescent="0.2">
      <c r="N52">
        <v>125</v>
      </c>
      <c r="P52">
        <v>200</v>
      </c>
    </row>
    <row r="53" spans="14:16" x14ac:dyDescent="0.2">
      <c r="P53">
        <v>201</v>
      </c>
    </row>
    <row r="54" spans="14:16" x14ac:dyDescent="0.2">
      <c r="P54">
        <v>202</v>
      </c>
    </row>
    <row r="55" spans="14:16" x14ac:dyDescent="0.2">
      <c r="P55">
        <v>203</v>
      </c>
    </row>
    <row r="56" spans="14:16" x14ac:dyDescent="0.2">
      <c r="P56">
        <v>204</v>
      </c>
    </row>
    <row r="57" spans="14:16" x14ac:dyDescent="0.2">
      <c r="P57">
        <v>205</v>
      </c>
    </row>
    <row r="58" spans="14:16" x14ac:dyDescent="0.2">
      <c r="P58">
        <v>206</v>
      </c>
    </row>
    <row r="59" spans="14:16" x14ac:dyDescent="0.2">
      <c r="P59">
        <v>207</v>
      </c>
    </row>
    <row r="60" spans="14:16" x14ac:dyDescent="0.2">
      <c r="P60">
        <v>208</v>
      </c>
    </row>
    <row r="61" spans="14:16" x14ac:dyDescent="0.2">
      <c r="P61">
        <v>209</v>
      </c>
    </row>
    <row r="62" spans="14:16" x14ac:dyDescent="0.2">
      <c r="P62">
        <v>210</v>
      </c>
    </row>
    <row r="63" spans="14:16" x14ac:dyDescent="0.2">
      <c r="P63">
        <v>211</v>
      </c>
    </row>
    <row r="64" spans="14:16" x14ac:dyDescent="0.2">
      <c r="P64">
        <v>212</v>
      </c>
    </row>
    <row r="65" spans="16:16" x14ac:dyDescent="0.2">
      <c r="P65">
        <v>213</v>
      </c>
    </row>
    <row r="66" spans="16:16" x14ac:dyDescent="0.2">
      <c r="P66">
        <v>214</v>
      </c>
    </row>
    <row r="67" spans="16:16" x14ac:dyDescent="0.2">
      <c r="P67">
        <v>215</v>
      </c>
    </row>
    <row r="68" spans="16:16" x14ac:dyDescent="0.2">
      <c r="P68">
        <v>216</v>
      </c>
    </row>
    <row r="69" spans="16:16" x14ac:dyDescent="0.2">
      <c r="P69">
        <v>217</v>
      </c>
    </row>
    <row r="70" spans="16:16" x14ac:dyDescent="0.2">
      <c r="P70">
        <v>218</v>
      </c>
    </row>
    <row r="71" spans="16:16" x14ac:dyDescent="0.2">
      <c r="P71">
        <v>219</v>
      </c>
    </row>
    <row r="72" spans="16:16" x14ac:dyDescent="0.2">
      <c r="P72">
        <v>220</v>
      </c>
    </row>
    <row r="73" spans="16:16" x14ac:dyDescent="0.2">
      <c r="P73">
        <v>221</v>
      </c>
    </row>
    <row r="74" spans="16:16" x14ac:dyDescent="0.2">
      <c r="P74">
        <v>222</v>
      </c>
    </row>
    <row r="75" spans="16:16" x14ac:dyDescent="0.2">
      <c r="P75">
        <v>223</v>
      </c>
    </row>
    <row r="76" spans="16:16" x14ac:dyDescent="0.2">
      <c r="P76">
        <v>224</v>
      </c>
    </row>
    <row r="77" spans="16:16" x14ac:dyDescent="0.2">
      <c r="P77">
        <v>225</v>
      </c>
    </row>
    <row r="78" spans="16:16" x14ac:dyDescent="0.2">
      <c r="P78">
        <v>226</v>
      </c>
    </row>
    <row r="79" spans="16:16" x14ac:dyDescent="0.2">
      <c r="P79">
        <v>227</v>
      </c>
    </row>
    <row r="80" spans="16:16" x14ac:dyDescent="0.2">
      <c r="P80">
        <v>228</v>
      </c>
    </row>
    <row r="81" spans="16:16" x14ac:dyDescent="0.2">
      <c r="P81">
        <v>229</v>
      </c>
    </row>
    <row r="82" spans="16:16" x14ac:dyDescent="0.2">
      <c r="P82">
        <v>230</v>
      </c>
    </row>
    <row r="83" spans="16:16" x14ac:dyDescent="0.2">
      <c r="P83">
        <v>231</v>
      </c>
    </row>
    <row r="84" spans="16:16" x14ac:dyDescent="0.2">
      <c r="P84">
        <v>232</v>
      </c>
    </row>
    <row r="85" spans="16:16" x14ac:dyDescent="0.2">
      <c r="P85">
        <v>233</v>
      </c>
    </row>
    <row r="86" spans="16:16" x14ac:dyDescent="0.2">
      <c r="P86">
        <v>234</v>
      </c>
    </row>
    <row r="87" spans="16:16" x14ac:dyDescent="0.2">
      <c r="P87">
        <v>235</v>
      </c>
    </row>
    <row r="88" spans="16:16" x14ac:dyDescent="0.2">
      <c r="P88">
        <v>236</v>
      </c>
    </row>
    <row r="89" spans="16:16" x14ac:dyDescent="0.2">
      <c r="P89">
        <v>237</v>
      </c>
    </row>
    <row r="90" spans="16:16" x14ac:dyDescent="0.2">
      <c r="P90">
        <v>238</v>
      </c>
    </row>
    <row r="91" spans="16:16" x14ac:dyDescent="0.2">
      <c r="P91">
        <v>239</v>
      </c>
    </row>
    <row r="92" spans="16:16" x14ac:dyDescent="0.2">
      <c r="P92">
        <v>240</v>
      </c>
    </row>
    <row r="93" spans="16:16" x14ac:dyDescent="0.2">
      <c r="P93">
        <v>241</v>
      </c>
    </row>
    <row r="94" spans="16:16" x14ac:dyDescent="0.2">
      <c r="P94">
        <v>242</v>
      </c>
    </row>
    <row r="95" spans="16:16" x14ac:dyDescent="0.2">
      <c r="P95">
        <v>243</v>
      </c>
    </row>
    <row r="96" spans="16:16" x14ac:dyDescent="0.2">
      <c r="P96">
        <v>244</v>
      </c>
    </row>
    <row r="97" spans="16:16" x14ac:dyDescent="0.2">
      <c r="P97">
        <v>245</v>
      </c>
    </row>
    <row r="98" spans="16:16" x14ac:dyDescent="0.2">
      <c r="P98">
        <v>246</v>
      </c>
    </row>
    <row r="99" spans="16:16" x14ac:dyDescent="0.2">
      <c r="P99">
        <v>247</v>
      </c>
    </row>
    <row r="100" spans="16:16" x14ac:dyDescent="0.2">
      <c r="P100">
        <v>248</v>
      </c>
    </row>
    <row r="101" spans="16:16" x14ac:dyDescent="0.2">
      <c r="P101">
        <v>249</v>
      </c>
    </row>
    <row r="102" spans="16:16" x14ac:dyDescent="0.2">
      <c r="P102">
        <v>250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Summary</vt:lpstr>
      <vt:lpstr>Water Residential </vt:lpstr>
      <vt:lpstr>Water Non Residential </vt:lpstr>
      <vt:lpstr>Sewer Residential</vt:lpstr>
      <vt:lpstr>Sewer Non Residential</vt:lpstr>
      <vt:lpstr>Sheet1</vt:lpstr>
    </vt:vector>
  </TitlesOfParts>
  <Company>American Water Works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Simons</dc:creator>
  <cp:lastModifiedBy>Alan W Sleeper</cp:lastModifiedBy>
  <cp:lastPrinted>2011-01-04T17:37:32Z</cp:lastPrinted>
  <dcterms:created xsi:type="dcterms:W3CDTF">2010-12-03T13:07:16Z</dcterms:created>
  <dcterms:modified xsi:type="dcterms:W3CDTF">2024-09-25T19:17:24Z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Alan.Sleeper@amwater.com</vt:lpwstr>
  </property>
  <property fmtid="{D5CDD505-2E9C-101B-9397-08002B2CF9AE}" pid="5" name="MSIP_Label_846c87f6-c46e-48eb-b7ce-d3a4a7d30611_SetDate">
    <vt:lpwstr>2020-11-05T19:58:46.5800265Z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6028f133-fce8-48df-9127-477b772a5bb3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</Properties>
</file>